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90" windowWidth="20730" windowHeight="6435"/>
  </bookViews>
  <sheets>
    <sheet name="Instructions" sheetId="40" r:id="rId1"/>
    <sheet name="Tool_A" sheetId="41" r:id="rId2"/>
    <sheet name="Outil_A" sheetId="43" r:id="rId3"/>
    <sheet name="Values-Valeurs" sheetId="46" r:id="rId4"/>
    <sheet name="Variables" sheetId="45" r:id="rId5"/>
    <sheet name="Tool_B" sheetId="44" r:id="rId6"/>
    <sheet name="Outil_B" sheetId="47" r:id="rId7"/>
    <sheet name="Table 6" sheetId="38" r:id="rId8"/>
    <sheet name="Tableau 6" sheetId="39" r:id="rId9"/>
    <sheet name="PTs" sheetId="42" r:id="rId10"/>
  </sheets>
  <definedNames>
    <definedName name="List">PTs!$A$1:$A$14</definedName>
    <definedName name="Liste">PTs!$B$1:$B$14</definedName>
    <definedName name="_xlnm.Print_Area" localSheetId="2">Outil_A!$B$1:$P$270</definedName>
    <definedName name="_xlnm.Print_Area" localSheetId="7">'Table 6'!$B$1:$P$266</definedName>
    <definedName name="_xlnm.Print_Area" localSheetId="8">'Tableau 6'!$B$1:$P$266</definedName>
    <definedName name="_xlnm.Print_Area" localSheetId="1">Tool_A!$B$1:$P$270</definedName>
    <definedName name="_xlnm.Print_Titles" localSheetId="2">Outil_A!$3:$4</definedName>
    <definedName name="_xlnm.Print_Titles" localSheetId="7">'Table 6'!$2:$2</definedName>
    <definedName name="_xlnm.Print_Titles" localSheetId="8">'Tableau 6'!$2:$2</definedName>
    <definedName name="_xlnm.Print_Titles" localSheetId="1">Tool_A!$3:$4</definedName>
  </definedNames>
  <calcPr calcId="145621"/>
</workbook>
</file>

<file path=xl/calcChain.xml><?xml version="1.0" encoding="utf-8"?>
<calcChain xmlns="http://schemas.openxmlformats.org/spreadsheetml/2006/main">
  <c r="A6" i="47" l="1"/>
  <c r="C6" i="47" s="1"/>
  <c r="D6" i="47"/>
  <c r="E6" i="47"/>
  <c r="H6" i="47" s="1"/>
  <c r="F6" i="47"/>
  <c r="J6" i="47" s="1"/>
  <c r="G6" i="47"/>
  <c r="A7" i="47"/>
  <c r="D7" i="47"/>
  <c r="E7" i="47"/>
  <c r="H7" i="47" s="1"/>
  <c r="F7" i="47"/>
  <c r="G7" i="47"/>
  <c r="I7" i="47"/>
  <c r="J7" i="47"/>
  <c r="K7" i="47"/>
  <c r="A8" i="47"/>
  <c r="C8" i="47" s="1"/>
  <c r="B8" i="47"/>
  <c r="O8" i="47" s="1"/>
  <c r="D8" i="47"/>
  <c r="E8" i="47"/>
  <c r="F8" i="47"/>
  <c r="G8" i="47"/>
  <c r="H8" i="47"/>
  <c r="A9" i="47"/>
  <c r="B9" i="47" s="1"/>
  <c r="L9" i="47" s="1"/>
  <c r="C9" i="47"/>
  <c r="D9" i="47"/>
  <c r="J9" i="47" s="1"/>
  <c r="E9" i="47"/>
  <c r="F9" i="47"/>
  <c r="G9" i="47"/>
  <c r="K9" i="47"/>
  <c r="A10" i="47"/>
  <c r="B10" i="47"/>
  <c r="O10" i="47" s="1"/>
  <c r="C10" i="47"/>
  <c r="D10" i="47"/>
  <c r="E10" i="47"/>
  <c r="F10" i="47"/>
  <c r="G10" i="47"/>
  <c r="H10" i="47"/>
  <c r="J10" i="47"/>
  <c r="A11" i="47"/>
  <c r="D11" i="47"/>
  <c r="E11" i="47"/>
  <c r="H11" i="47" s="1"/>
  <c r="F11" i="47"/>
  <c r="G11" i="47"/>
  <c r="I11" i="47"/>
  <c r="J11" i="47"/>
  <c r="K11" i="47"/>
  <c r="A12" i="47"/>
  <c r="C12" i="47" s="1"/>
  <c r="B12" i="47"/>
  <c r="O12" i="47" s="1"/>
  <c r="D12" i="47"/>
  <c r="E12" i="47"/>
  <c r="F12" i="47"/>
  <c r="G12" i="47"/>
  <c r="H12" i="47"/>
  <c r="A13" i="47"/>
  <c r="B13" i="47" s="1"/>
  <c r="L13" i="47" s="1"/>
  <c r="C13" i="47"/>
  <c r="D13" i="47"/>
  <c r="J13" i="47" s="1"/>
  <c r="E13" i="47"/>
  <c r="F13" i="47"/>
  <c r="G13" i="47"/>
  <c r="A14" i="47"/>
  <c r="B14" i="47"/>
  <c r="O14" i="47" s="1"/>
  <c r="C14" i="47"/>
  <c r="D14" i="47"/>
  <c r="E14" i="47"/>
  <c r="F14" i="47"/>
  <c r="G14" i="47"/>
  <c r="H14" i="47"/>
  <c r="J14" i="47"/>
  <c r="A15" i="47"/>
  <c r="D15" i="47"/>
  <c r="E15" i="47"/>
  <c r="H15" i="47" s="1"/>
  <c r="F15" i="47"/>
  <c r="G15" i="47"/>
  <c r="I15" i="47"/>
  <c r="J15" i="47"/>
  <c r="K15" i="47"/>
  <c r="A16" i="47"/>
  <c r="C16" i="47" s="1"/>
  <c r="B16" i="47"/>
  <c r="O16" i="47" s="1"/>
  <c r="D16" i="47"/>
  <c r="E16" i="47"/>
  <c r="F16" i="47"/>
  <c r="G16" i="47"/>
  <c r="H16" i="47"/>
  <c r="J16" i="47"/>
  <c r="A17" i="47"/>
  <c r="D17" i="47"/>
  <c r="E17" i="47"/>
  <c r="F17" i="47"/>
  <c r="G17" i="47"/>
  <c r="H17" i="47"/>
  <c r="K17" i="47"/>
  <c r="A18" i="47"/>
  <c r="B18" i="47"/>
  <c r="O18" i="47" s="1"/>
  <c r="C18" i="47"/>
  <c r="D18" i="47"/>
  <c r="E18" i="47"/>
  <c r="F18" i="47"/>
  <c r="J18" i="47" s="1"/>
  <c r="G18" i="47"/>
  <c r="H18" i="47"/>
  <c r="K18" i="47"/>
  <c r="A19" i="47"/>
  <c r="D19" i="47"/>
  <c r="E19" i="47"/>
  <c r="F19" i="47"/>
  <c r="G19" i="47"/>
  <c r="I19" i="47"/>
  <c r="J19" i="47"/>
  <c r="M19" i="47"/>
  <c r="A20" i="47"/>
  <c r="C20" i="47" s="1"/>
  <c r="B20" i="47"/>
  <c r="D20" i="47"/>
  <c r="E20" i="47"/>
  <c r="F20" i="47"/>
  <c r="G20" i="47"/>
  <c r="H20" i="47"/>
  <c r="J20" i="47"/>
  <c r="A21" i="47"/>
  <c r="D21" i="47"/>
  <c r="E21" i="47"/>
  <c r="F21" i="47"/>
  <c r="G21" i="47"/>
  <c r="H21" i="47"/>
  <c r="K21" i="47"/>
  <c r="A22" i="47"/>
  <c r="B22" i="47"/>
  <c r="O22" i="47" s="1"/>
  <c r="C22" i="47"/>
  <c r="D22" i="47"/>
  <c r="E22" i="47"/>
  <c r="F22" i="47"/>
  <c r="G22" i="47"/>
  <c r="H22" i="47"/>
  <c r="J22" i="47"/>
  <c r="K22" i="47"/>
  <c r="A23" i="47"/>
  <c r="B23" i="47" s="1"/>
  <c r="L23" i="47" s="1"/>
  <c r="C23" i="47"/>
  <c r="D23" i="47"/>
  <c r="E23" i="47"/>
  <c r="F23" i="47"/>
  <c r="G23" i="47"/>
  <c r="J23" i="47"/>
  <c r="A24" i="47"/>
  <c r="D24" i="47"/>
  <c r="E24" i="47"/>
  <c r="F24" i="47"/>
  <c r="G24" i="47"/>
  <c r="H24" i="47"/>
  <c r="A25" i="47"/>
  <c r="D25" i="47"/>
  <c r="J25" i="47" s="1"/>
  <c r="E25" i="47"/>
  <c r="F25" i="47"/>
  <c r="G25" i="47"/>
  <c r="A26" i="47"/>
  <c r="B26" i="47"/>
  <c r="L26" i="47" s="1"/>
  <c r="C26" i="47"/>
  <c r="D26" i="47"/>
  <c r="E26" i="47"/>
  <c r="F26" i="47"/>
  <c r="J26" i="47" s="1"/>
  <c r="G26" i="47"/>
  <c r="H26" i="47"/>
  <c r="K26" i="47"/>
  <c r="A27" i="47"/>
  <c r="D27" i="47"/>
  <c r="E27" i="47"/>
  <c r="F27" i="47"/>
  <c r="G27" i="47"/>
  <c r="I27" i="47"/>
  <c r="J27" i="47"/>
  <c r="M27" i="47"/>
  <c r="A28" i="47"/>
  <c r="C28" i="47" s="1"/>
  <c r="B28" i="47"/>
  <c r="D28" i="47"/>
  <c r="E28" i="47"/>
  <c r="F28" i="47"/>
  <c r="G28" i="47"/>
  <c r="H28" i="47"/>
  <c r="J28" i="47"/>
  <c r="A29" i="47"/>
  <c r="D29" i="47"/>
  <c r="E29" i="47"/>
  <c r="F29" i="47"/>
  <c r="G29" i="47"/>
  <c r="H29" i="47"/>
  <c r="A30" i="47"/>
  <c r="B30" i="47"/>
  <c r="L30" i="47" s="1"/>
  <c r="C30" i="47"/>
  <c r="D30" i="47"/>
  <c r="E30" i="47"/>
  <c r="F30" i="47"/>
  <c r="G30" i="47"/>
  <c r="H30" i="47"/>
  <c r="J30" i="47"/>
  <c r="K30" i="47"/>
  <c r="A31" i="47"/>
  <c r="B31" i="47" s="1"/>
  <c r="L31" i="47" s="1"/>
  <c r="C31" i="47"/>
  <c r="D31" i="47"/>
  <c r="E31" i="47"/>
  <c r="F31" i="47"/>
  <c r="G31" i="47"/>
  <c r="J31" i="47"/>
  <c r="A32" i="47"/>
  <c r="D32" i="47"/>
  <c r="E32" i="47"/>
  <c r="F32" i="47"/>
  <c r="G32" i="47"/>
  <c r="H32" i="47"/>
  <c r="A33" i="47"/>
  <c r="D33" i="47"/>
  <c r="J33" i="47" s="1"/>
  <c r="E33" i="47"/>
  <c r="F33" i="47"/>
  <c r="G33" i="47"/>
  <c r="I33" i="47"/>
  <c r="A34" i="47"/>
  <c r="B34" i="47"/>
  <c r="C34" i="47"/>
  <c r="D34" i="47"/>
  <c r="E34" i="47"/>
  <c r="F34" i="47"/>
  <c r="G34" i="47"/>
  <c r="H34" i="47"/>
  <c r="A35" i="47"/>
  <c r="C35" i="47" s="1"/>
  <c r="B35" i="47"/>
  <c r="D35" i="47"/>
  <c r="E35" i="47"/>
  <c r="H35" i="47" s="1"/>
  <c r="F35" i="47"/>
  <c r="I35" i="47" s="1"/>
  <c r="N35" i="47" s="1"/>
  <c r="G35" i="47"/>
  <c r="A36" i="47"/>
  <c r="C36" i="47" s="1"/>
  <c r="B36" i="47"/>
  <c r="O36" i="47" s="1"/>
  <c r="D36" i="47"/>
  <c r="E36" i="47"/>
  <c r="H36" i="47" s="1"/>
  <c r="F36" i="47"/>
  <c r="G36" i="47"/>
  <c r="I36" i="47"/>
  <c r="J36" i="47"/>
  <c r="Q36" i="47"/>
  <c r="A37" i="47"/>
  <c r="B37" i="47" s="1"/>
  <c r="L37" i="47" s="1"/>
  <c r="C37" i="47"/>
  <c r="D37" i="47"/>
  <c r="J37" i="47" s="1"/>
  <c r="E37" i="47"/>
  <c r="F37" i="47"/>
  <c r="G37" i="47"/>
  <c r="A38" i="47"/>
  <c r="B38" i="47"/>
  <c r="C38" i="47"/>
  <c r="D38" i="47"/>
  <c r="E38" i="47"/>
  <c r="F38" i="47"/>
  <c r="G38" i="47"/>
  <c r="H38" i="47"/>
  <c r="A39" i="47"/>
  <c r="C39" i="47" s="1"/>
  <c r="B39" i="47"/>
  <c r="D39" i="47"/>
  <c r="E39" i="47"/>
  <c r="H39" i="47" s="1"/>
  <c r="F39" i="47"/>
  <c r="I39" i="47" s="1"/>
  <c r="G39" i="47"/>
  <c r="N39" i="47"/>
  <c r="A40" i="47"/>
  <c r="C40" i="47" s="1"/>
  <c r="B40" i="47"/>
  <c r="O40" i="47" s="1"/>
  <c r="D40" i="47"/>
  <c r="E40" i="47"/>
  <c r="H40" i="47" s="1"/>
  <c r="F40" i="47"/>
  <c r="G40" i="47"/>
  <c r="I40" i="47"/>
  <c r="N40" i="47"/>
  <c r="A41" i="47"/>
  <c r="B41" i="47" s="1"/>
  <c r="L41" i="47" s="1"/>
  <c r="C41" i="47"/>
  <c r="D41" i="47"/>
  <c r="J41" i="47" s="1"/>
  <c r="E41" i="47"/>
  <c r="F41" i="47"/>
  <c r="G41" i="47"/>
  <c r="I41" i="47"/>
  <c r="A42" i="47"/>
  <c r="B42" i="47"/>
  <c r="C42" i="47"/>
  <c r="D42" i="47"/>
  <c r="E42" i="47"/>
  <c r="F42" i="47"/>
  <c r="G42" i="47"/>
  <c r="H42" i="47"/>
  <c r="K42" i="47"/>
  <c r="A43" i="47"/>
  <c r="C43" i="47" s="1"/>
  <c r="B43" i="47"/>
  <c r="L43" i="47" s="1"/>
  <c r="D43" i="47"/>
  <c r="E43" i="47"/>
  <c r="H43" i="47" s="1"/>
  <c r="F43" i="47"/>
  <c r="J43" i="47" s="1"/>
  <c r="G43" i="47"/>
  <c r="K43" i="47"/>
  <c r="A44" i="47"/>
  <c r="C44" i="47" s="1"/>
  <c r="B44" i="47"/>
  <c r="O44" i="47" s="1"/>
  <c r="D44" i="47"/>
  <c r="E44" i="47"/>
  <c r="F44" i="47"/>
  <c r="G44" i="47"/>
  <c r="H44" i="47"/>
  <c r="A45" i="47"/>
  <c r="B45" i="47" s="1"/>
  <c r="L45" i="47" s="1"/>
  <c r="C45" i="47"/>
  <c r="D45" i="47"/>
  <c r="J45" i="47" s="1"/>
  <c r="E45" i="47"/>
  <c r="F45" i="47"/>
  <c r="G45" i="47"/>
  <c r="K45" i="47"/>
  <c r="A46" i="47"/>
  <c r="B46" i="47"/>
  <c r="O46" i="47" s="1"/>
  <c r="C46" i="47"/>
  <c r="D46" i="47"/>
  <c r="E46" i="47"/>
  <c r="F46" i="47"/>
  <c r="G46" i="47"/>
  <c r="H46" i="47"/>
  <c r="J46" i="47"/>
  <c r="A47" i="47"/>
  <c r="D47" i="47"/>
  <c r="E47" i="47"/>
  <c r="H47" i="47" s="1"/>
  <c r="F47" i="47"/>
  <c r="G47" i="47"/>
  <c r="I47" i="47"/>
  <c r="J47" i="47"/>
  <c r="K47" i="47"/>
  <c r="A48" i="47"/>
  <c r="C48" i="47" s="1"/>
  <c r="B48" i="47"/>
  <c r="O48" i="47" s="1"/>
  <c r="D48" i="47"/>
  <c r="E48" i="47"/>
  <c r="F48" i="47"/>
  <c r="G48" i="47"/>
  <c r="H48" i="47"/>
  <c r="A49" i="47"/>
  <c r="B49" i="47" s="1"/>
  <c r="L49" i="47" s="1"/>
  <c r="C49" i="47"/>
  <c r="D49" i="47"/>
  <c r="J49" i="47" s="1"/>
  <c r="E49" i="47"/>
  <c r="F49" i="47"/>
  <c r="G49" i="47"/>
  <c r="A50" i="47"/>
  <c r="B50" i="47"/>
  <c r="O50" i="47" s="1"/>
  <c r="C50" i="47"/>
  <c r="D50" i="47"/>
  <c r="E50" i="47"/>
  <c r="F50" i="47"/>
  <c r="G50" i="47"/>
  <c r="H50" i="47"/>
  <c r="J50" i="47"/>
  <c r="A51" i="47"/>
  <c r="D51" i="47"/>
  <c r="E51" i="47"/>
  <c r="H51" i="47" s="1"/>
  <c r="F51" i="47"/>
  <c r="G51" i="47"/>
  <c r="I51" i="47"/>
  <c r="J51" i="47"/>
  <c r="K51" i="47"/>
  <c r="A52" i="47"/>
  <c r="C52" i="47" s="1"/>
  <c r="B52" i="47"/>
  <c r="O52" i="47" s="1"/>
  <c r="D52" i="47"/>
  <c r="E52" i="47"/>
  <c r="F52" i="47"/>
  <c r="G52" i="47"/>
  <c r="H52" i="47"/>
  <c r="A53" i="47"/>
  <c r="B53" i="47" s="1"/>
  <c r="L53" i="47" s="1"/>
  <c r="C53" i="47"/>
  <c r="D53" i="47"/>
  <c r="J53" i="47" s="1"/>
  <c r="E53" i="47"/>
  <c r="F53" i="47"/>
  <c r="G53" i="47"/>
  <c r="K53" i="47"/>
  <c r="A54" i="47"/>
  <c r="B54" i="47"/>
  <c r="O54" i="47" s="1"/>
  <c r="C54" i="47"/>
  <c r="D54" i="47"/>
  <c r="E54" i="47"/>
  <c r="F54" i="47"/>
  <c r="G54" i="47"/>
  <c r="H54" i="47"/>
  <c r="J54" i="47"/>
  <c r="A55" i="47"/>
  <c r="B55" i="47" s="1"/>
  <c r="L55" i="47" s="1"/>
  <c r="C55" i="47"/>
  <c r="D55" i="47"/>
  <c r="E55" i="47"/>
  <c r="F55" i="47"/>
  <c r="G55" i="47"/>
  <c r="J55" i="47"/>
  <c r="A56" i="47"/>
  <c r="D56" i="47"/>
  <c r="E56" i="47"/>
  <c r="F56" i="47"/>
  <c r="G56" i="47"/>
  <c r="H56" i="47"/>
  <c r="J56" i="47"/>
  <c r="A57" i="47"/>
  <c r="D57" i="47"/>
  <c r="E57" i="47"/>
  <c r="F57" i="47"/>
  <c r="G57" i="47"/>
  <c r="H57" i="47"/>
  <c r="A58" i="47"/>
  <c r="B58" i="47"/>
  <c r="O58" i="47" s="1"/>
  <c r="C58" i="47"/>
  <c r="D58" i="47"/>
  <c r="E58" i="47"/>
  <c r="F58" i="47"/>
  <c r="G58" i="47"/>
  <c r="H58" i="47"/>
  <c r="J58" i="47"/>
  <c r="K58" i="47"/>
  <c r="A59" i="47"/>
  <c r="D59" i="47"/>
  <c r="E59" i="47"/>
  <c r="F59" i="47"/>
  <c r="G59" i="47"/>
  <c r="J59" i="47"/>
  <c r="A60" i="47"/>
  <c r="D60" i="47"/>
  <c r="E60" i="47"/>
  <c r="F60" i="47"/>
  <c r="G60" i="47"/>
  <c r="H60" i="47"/>
  <c r="A61" i="47"/>
  <c r="D61" i="47"/>
  <c r="E61" i="47"/>
  <c r="F61" i="47"/>
  <c r="G61" i="47"/>
  <c r="H61" i="47"/>
  <c r="K61" i="47"/>
  <c r="A62" i="47"/>
  <c r="B62" i="47"/>
  <c r="L62" i="47" s="1"/>
  <c r="C62" i="47"/>
  <c r="D62" i="47"/>
  <c r="E62" i="47"/>
  <c r="F62" i="47"/>
  <c r="G62" i="47"/>
  <c r="H62" i="47"/>
  <c r="J62" i="47"/>
  <c r="K62" i="47"/>
  <c r="A63" i="47"/>
  <c r="B63" i="47" s="1"/>
  <c r="L63" i="47" s="1"/>
  <c r="C63" i="47"/>
  <c r="D63" i="47"/>
  <c r="E63" i="47"/>
  <c r="F63" i="47"/>
  <c r="G63" i="47"/>
  <c r="J63" i="47"/>
  <c r="A64" i="47"/>
  <c r="D64" i="47"/>
  <c r="E64" i="47"/>
  <c r="F64" i="47"/>
  <c r="G64" i="47"/>
  <c r="H64" i="47"/>
  <c r="J64" i="47"/>
  <c r="A65" i="47"/>
  <c r="D65" i="47"/>
  <c r="E65" i="47"/>
  <c r="F65" i="47"/>
  <c r="G65" i="47"/>
  <c r="H65" i="47"/>
  <c r="A66" i="47"/>
  <c r="B66" i="47"/>
  <c r="O66" i="47" s="1"/>
  <c r="C66" i="47"/>
  <c r="D66" i="47"/>
  <c r="E66" i="47"/>
  <c r="F66" i="47"/>
  <c r="G66" i="47"/>
  <c r="H66" i="47"/>
  <c r="J66" i="47"/>
  <c r="K66" i="47"/>
  <c r="A67" i="47"/>
  <c r="D67" i="47"/>
  <c r="E67" i="47"/>
  <c r="F67" i="47"/>
  <c r="G67" i="47"/>
  <c r="J67" i="47"/>
  <c r="A68" i="47"/>
  <c r="D68" i="47"/>
  <c r="E68" i="47"/>
  <c r="F68" i="47"/>
  <c r="G68" i="47"/>
  <c r="H68" i="47"/>
  <c r="A69" i="47"/>
  <c r="D69" i="47"/>
  <c r="E69" i="47"/>
  <c r="F69" i="47"/>
  <c r="G69" i="47"/>
  <c r="H69" i="47"/>
  <c r="K69" i="47"/>
  <c r="A70" i="47"/>
  <c r="B70" i="47"/>
  <c r="L70" i="47" s="1"/>
  <c r="C70" i="47"/>
  <c r="D70" i="47"/>
  <c r="E70" i="47"/>
  <c r="F70" i="47"/>
  <c r="G70" i="47"/>
  <c r="H70" i="47"/>
  <c r="J70" i="47"/>
  <c r="K70" i="47"/>
  <c r="A71" i="47"/>
  <c r="B71" i="47" s="1"/>
  <c r="L71" i="47" s="1"/>
  <c r="C71" i="47"/>
  <c r="D71" i="47"/>
  <c r="E71" i="47"/>
  <c r="F71" i="47"/>
  <c r="G71" i="47"/>
  <c r="J71" i="47"/>
  <c r="A72" i="47"/>
  <c r="D72" i="47"/>
  <c r="E72" i="47"/>
  <c r="F72" i="47"/>
  <c r="G72" i="47"/>
  <c r="H72" i="47"/>
  <c r="J72" i="47"/>
  <c r="A73" i="47"/>
  <c r="D73" i="47"/>
  <c r="E73" i="47"/>
  <c r="F73" i="47"/>
  <c r="G73" i="47"/>
  <c r="H73" i="47"/>
  <c r="A74" i="47"/>
  <c r="B74" i="47"/>
  <c r="O74" i="47" s="1"/>
  <c r="C74" i="47"/>
  <c r="D74" i="47"/>
  <c r="E74" i="47"/>
  <c r="F74" i="47"/>
  <c r="G74" i="47"/>
  <c r="H74" i="47"/>
  <c r="J74" i="47"/>
  <c r="K74" i="47"/>
  <c r="A75" i="47"/>
  <c r="B75" i="47" s="1"/>
  <c r="L75" i="47" s="1"/>
  <c r="C75" i="47"/>
  <c r="D75" i="47"/>
  <c r="E75" i="47"/>
  <c r="F75" i="47"/>
  <c r="G75" i="47"/>
  <c r="J75" i="47"/>
  <c r="A76" i="47"/>
  <c r="D76" i="47"/>
  <c r="E76" i="47"/>
  <c r="F76" i="47"/>
  <c r="G76" i="47"/>
  <c r="H76" i="47"/>
  <c r="A77" i="47"/>
  <c r="D77" i="47"/>
  <c r="J77" i="47" s="1"/>
  <c r="E77" i="47"/>
  <c r="F77" i="47"/>
  <c r="G77" i="47"/>
  <c r="I77" i="47"/>
  <c r="P77" i="47"/>
  <c r="A78" i="47"/>
  <c r="B78" i="47"/>
  <c r="C78" i="47"/>
  <c r="D78" i="47"/>
  <c r="E78" i="47"/>
  <c r="F78" i="47"/>
  <c r="G78" i="47"/>
  <c r="H78" i="47"/>
  <c r="A79" i="47"/>
  <c r="D79" i="47"/>
  <c r="E79" i="47"/>
  <c r="F79" i="47"/>
  <c r="G79" i="47"/>
  <c r="I79" i="47"/>
  <c r="J79" i="47"/>
  <c r="M79" i="47"/>
  <c r="A80" i="47"/>
  <c r="C80" i="47" s="1"/>
  <c r="B80" i="47"/>
  <c r="D80" i="47"/>
  <c r="E80" i="47"/>
  <c r="F80" i="47"/>
  <c r="G80" i="47"/>
  <c r="H80" i="47"/>
  <c r="J80" i="47"/>
  <c r="A81" i="47"/>
  <c r="D81" i="47"/>
  <c r="E81" i="47"/>
  <c r="F81" i="47"/>
  <c r="G81" i="47"/>
  <c r="H81" i="47"/>
  <c r="K81" i="47"/>
  <c r="A82" i="47"/>
  <c r="B82" i="47"/>
  <c r="O82" i="47" s="1"/>
  <c r="C82" i="47"/>
  <c r="D82" i="47"/>
  <c r="E82" i="47"/>
  <c r="F82" i="47"/>
  <c r="G82" i="47"/>
  <c r="H82" i="47"/>
  <c r="J82" i="47"/>
  <c r="K82" i="47"/>
  <c r="A83" i="47"/>
  <c r="B83" i="47" s="1"/>
  <c r="L83" i="47" s="1"/>
  <c r="C83" i="47"/>
  <c r="D83" i="47"/>
  <c r="E83" i="47"/>
  <c r="F83" i="47"/>
  <c r="G83" i="47"/>
  <c r="J83" i="47"/>
  <c r="A84" i="47"/>
  <c r="D84" i="47"/>
  <c r="E84" i="47"/>
  <c r="F84" i="47"/>
  <c r="G84" i="47"/>
  <c r="H84" i="47"/>
  <c r="A85" i="47"/>
  <c r="D85" i="47"/>
  <c r="J85" i="47" s="1"/>
  <c r="E85" i="47"/>
  <c r="F85" i="47"/>
  <c r="G85" i="47"/>
  <c r="A86" i="47"/>
  <c r="B86" i="47"/>
  <c r="L86" i="47" s="1"/>
  <c r="C86" i="47"/>
  <c r="D86" i="47"/>
  <c r="E86" i="47"/>
  <c r="F86" i="47"/>
  <c r="J86" i="47" s="1"/>
  <c r="G86" i="47"/>
  <c r="H86" i="47"/>
  <c r="K86" i="47"/>
  <c r="A87" i="47"/>
  <c r="B87" i="47"/>
  <c r="C87" i="47"/>
  <c r="D87" i="47"/>
  <c r="E87" i="47"/>
  <c r="F87" i="47"/>
  <c r="G87" i="47"/>
  <c r="H87" i="47"/>
  <c r="A88" i="47"/>
  <c r="B88" i="47"/>
  <c r="C88" i="47"/>
  <c r="D88" i="47"/>
  <c r="E88" i="47"/>
  <c r="H88" i="47" s="1"/>
  <c r="F88" i="47"/>
  <c r="J88" i="47" s="1"/>
  <c r="G88" i="47"/>
  <c r="K88" i="47"/>
  <c r="A89" i="47"/>
  <c r="C89" i="47" s="1"/>
  <c r="B89" i="47"/>
  <c r="D89" i="47"/>
  <c r="E89" i="47"/>
  <c r="F89" i="47"/>
  <c r="G89" i="47"/>
  <c r="J89" i="47"/>
  <c r="A90" i="47"/>
  <c r="B90" i="47" s="1"/>
  <c r="L90" i="47" s="1"/>
  <c r="C90" i="47"/>
  <c r="D90" i="47"/>
  <c r="J90" i="47" s="1"/>
  <c r="E90" i="47"/>
  <c r="H90" i="47" s="1"/>
  <c r="F90" i="47"/>
  <c r="G90" i="47"/>
  <c r="I90" i="47"/>
  <c r="A91" i="47"/>
  <c r="B91" i="47"/>
  <c r="C91" i="47"/>
  <c r="D91" i="47"/>
  <c r="E91" i="47"/>
  <c r="F91" i="47"/>
  <c r="G91" i="47"/>
  <c r="H91" i="47"/>
  <c r="K91" i="47"/>
  <c r="A92" i="47"/>
  <c r="B92" i="47"/>
  <c r="C92" i="47"/>
  <c r="D92" i="47"/>
  <c r="E92" i="47"/>
  <c r="H92" i="47" s="1"/>
  <c r="F92" i="47"/>
  <c r="G92" i="47"/>
  <c r="I92" i="47"/>
  <c r="A93" i="47"/>
  <c r="C93" i="47" s="1"/>
  <c r="B93" i="47"/>
  <c r="O93" i="47" s="1"/>
  <c r="D93" i="47"/>
  <c r="E93" i="47"/>
  <c r="H93" i="47" s="1"/>
  <c r="F93" i="47"/>
  <c r="G93" i="47"/>
  <c r="I93" i="47"/>
  <c r="J93" i="47"/>
  <c r="A94" i="47"/>
  <c r="B94" i="47" s="1"/>
  <c r="L94" i="47" s="1"/>
  <c r="C94" i="47"/>
  <c r="D94" i="47"/>
  <c r="J94" i="47" s="1"/>
  <c r="E94" i="47"/>
  <c r="F94" i="47"/>
  <c r="G94" i="47"/>
  <c r="A95" i="47"/>
  <c r="B95" i="47"/>
  <c r="C95" i="47"/>
  <c r="D95" i="47"/>
  <c r="E95" i="47"/>
  <c r="F95" i="47"/>
  <c r="G95" i="47"/>
  <c r="H95" i="47"/>
  <c r="A96" i="47"/>
  <c r="B96" i="47"/>
  <c r="C96" i="47"/>
  <c r="D96" i="47"/>
  <c r="E96" i="47"/>
  <c r="H96" i="47" s="1"/>
  <c r="F96" i="47"/>
  <c r="J96" i="47" s="1"/>
  <c r="G96" i="47"/>
  <c r="K96" i="47"/>
  <c r="A97" i="47"/>
  <c r="C97" i="47" s="1"/>
  <c r="B97" i="47"/>
  <c r="D97" i="47"/>
  <c r="E97" i="47"/>
  <c r="F97" i="47"/>
  <c r="G97" i="47"/>
  <c r="J97" i="47"/>
  <c r="A98" i="47"/>
  <c r="B98" i="47" s="1"/>
  <c r="L98" i="47" s="1"/>
  <c r="C98" i="47"/>
  <c r="D98" i="47"/>
  <c r="J98" i="47" s="1"/>
  <c r="E98" i="47"/>
  <c r="H98" i="47" s="1"/>
  <c r="F98" i="47"/>
  <c r="G98" i="47"/>
  <c r="I98" i="47"/>
  <c r="A99" i="47"/>
  <c r="B99" i="47"/>
  <c r="C99" i="47"/>
  <c r="D99" i="47"/>
  <c r="E99" i="47"/>
  <c r="F99" i="47"/>
  <c r="G99" i="47"/>
  <c r="H99" i="47"/>
  <c r="K99" i="47"/>
  <c r="A100" i="47"/>
  <c r="B100" i="47"/>
  <c r="C100" i="47"/>
  <c r="D100" i="47"/>
  <c r="E100" i="47"/>
  <c r="H100" i="47" s="1"/>
  <c r="F100" i="47"/>
  <c r="G100" i="47"/>
  <c r="I100" i="47"/>
  <c r="N100" i="47"/>
  <c r="A101" i="47"/>
  <c r="C101" i="47" s="1"/>
  <c r="B101" i="47"/>
  <c r="O101" i="47" s="1"/>
  <c r="D101" i="47"/>
  <c r="E101" i="47"/>
  <c r="H101" i="47" s="1"/>
  <c r="F101" i="47"/>
  <c r="G101" i="47"/>
  <c r="I101" i="47"/>
  <c r="J101" i="47"/>
  <c r="Q101" i="47"/>
  <c r="A102" i="47"/>
  <c r="B102" i="47" s="1"/>
  <c r="L102" i="47" s="1"/>
  <c r="C102" i="47"/>
  <c r="D102" i="47"/>
  <c r="J102" i="47" s="1"/>
  <c r="E102" i="47"/>
  <c r="F102" i="47"/>
  <c r="G102" i="47"/>
  <c r="A103" i="47"/>
  <c r="B103" i="47"/>
  <c r="C103" i="47"/>
  <c r="D103" i="47"/>
  <c r="E103" i="47"/>
  <c r="F103" i="47"/>
  <c r="G103" i="47"/>
  <c r="H103" i="47"/>
  <c r="A104" i="47"/>
  <c r="B104" i="47"/>
  <c r="C104" i="47"/>
  <c r="D104" i="47"/>
  <c r="E104" i="47"/>
  <c r="H104" i="47" s="1"/>
  <c r="F104" i="47"/>
  <c r="J104" i="47" s="1"/>
  <c r="G104" i="47"/>
  <c r="K104" i="47"/>
  <c r="A105" i="47"/>
  <c r="C105" i="47" s="1"/>
  <c r="B105" i="47"/>
  <c r="D105" i="47"/>
  <c r="E105" i="47"/>
  <c r="F105" i="47"/>
  <c r="G105" i="47"/>
  <c r="J105" i="47"/>
  <c r="A106" i="47"/>
  <c r="B106" i="47" s="1"/>
  <c r="L106" i="47" s="1"/>
  <c r="C106" i="47"/>
  <c r="D106" i="47"/>
  <c r="J106" i="47" s="1"/>
  <c r="E106" i="47"/>
  <c r="H106" i="47" s="1"/>
  <c r="F106" i="47"/>
  <c r="G106" i="47"/>
  <c r="I106" i="47"/>
  <c r="N106" i="47" s="1"/>
  <c r="P106" i="47"/>
  <c r="A107" i="47"/>
  <c r="B107" i="47" s="1"/>
  <c r="L107" i="47" s="1"/>
  <c r="C107" i="47"/>
  <c r="D107" i="47"/>
  <c r="J107" i="47" s="1"/>
  <c r="E107" i="47"/>
  <c r="F107" i="47"/>
  <c r="G107" i="47"/>
  <c r="A108" i="47"/>
  <c r="B108" i="47"/>
  <c r="O108" i="47" s="1"/>
  <c r="C108" i="47"/>
  <c r="D108" i="47"/>
  <c r="E108" i="47"/>
  <c r="F108" i="47"/>
  <c r="G108" i="47"/>
  <c r="H108" i="47"/>
  <c r="J108" i="47"/>
  <c r="A109" i="47"/>
  <c r="D109" i="47"/>
  <c r="E109" i="47"/>
  <c r="H109" i="47" s="1"/>
  <c r="F109" i="47"/>
  <c r="G109" i="47"/>
  <c r="I109" i="47"/>
  <c r="J109" i="47"/>
  <c r="K109" i="47"/>
  <c r="A110" i="47"/>
  <c r="C110" i="47" s="1"/>
  <c r="B110" i="47"/>
  <c r="O110" i="47" s="1"/>
  <c r="D110" i="47"/>
  <c r="E110" i="47"/>
  <c r="F110" i="47"/>
  <c r="G110" i="47"/>
  <c r="H110" i="47"/>
  <c r="A111" i="47"/>
  <c r="B111" i="47" s="1"/>
  <c r="L111" i="47" s="1"/>
  <c r="C111" i="47"/>
  <c r="D111" i="47"/>
  <c r="J111" i="47" s="1"/>
  <c r="E111" i="47"/>
  <c r="F111" i="47"/>
  <c r="G111" i="47"/>
  <c r="K111" i="47"/>
  <c r="A112" i="47"/>
  <c r="B112" i="47"/>
  <c r="O112" i="47" s="1"/>
  <c r="C112" i="47"/>
  <c r="D112" i="47"/>
  <c r="E112" i="47"/>
  <c r="F112" i="47"/>
  <c r="G112" i="47"/>
  <c r="H112" i="47"/>
  <c r="J112" i="47"/>
  <c r="A113" i="47"/>
  <c r="D113" i="47"/>
  <c r="E113" i="47"/>
  <c r="H113" i="47" s="1"/>
  <c r="F113" i="47"/>
  <c r="G113" i="47"/>
  <c r="I113" i="47"/>
  <c r="J113" i="47"/>
  <c r="K113" i="47"/>
  <c r="A114" i="47"/>
  <c r="C114" i="47" s="1"/>
  <c r="B114" i="47"/>
  <c r="O114" i="47" s="1"/>
  <c r="D114" i="47"/>
  <c r="E114" i="47"/>
  <c r="F114" i="47"/>
  <c r="G114" i="47"/>
  <c r="H114" i="47"/>
  <c r="A115" i="47"/>
  <c r="B115" i="47" s="1"/>
  <c r="L115" i="47" s="1"/>
  <c r="C115" i="47"/>
  <c r="D115" i="47"/>
  <c r="J115" i="47" s="1"/>
  <c r="E115" i="47"/>
  <c r="F115" i="47"/>
  <c r="G115" i="47"/>
  <c r="A116" i="47"/>
  <c r="B116" i="47"/>
  <c r="O116" i="47" s="1"/>
  <c r="C116" i="47"/>
  <c r="D116" i="47"/>
  <c r="E116" i="47"/>
  <c r="F116" i="47"/>
  <c r="G116" i="47"/>
  <c r="H116" i="47"/>
  <c r="J116" i="47"/>
  <c r="A117" i="47"/>
  <c r="D117" i="47"/>
  <c r="E117" i="47"/>
  <c r="H117" i="47" s="1"/>
  <c r="F117" i="47"/>
  <c r="G117" i="47"/>
  <c r="I117" i="47"/>
  <c r="J117" i="47"/>
  <c r="K117" i="47"/>
  <c r="A118" i="47"/>
  <c r="C118" i="47" s="1"/>
  <c r="B118" i="47"/>
  <c r="O118" i="47" s="1"/>
  <c r="D118" i="47"/>
  <c r="E118" i="47"/>
  <c r="F118" i="47"/>
  <c r="G118" i="47"/>
  <c r="H118" i="47"/>
  <c r="A119" i="47"/>
  <c r="B119" i="47" s="1"/>
  <c r="L119" i="47" s="1"/>
  <c r="C119" i="47"/>
  <c r="D119" i="47"/>
  <c r="J119" i="47" s="1"/>
  <c r="E119" i="47"/>
  <c r="F119" i="47"/>
  <c r="G119" i="47"/>
  <c r="K119" i="47"/>
  <c r="A120" i="47"/>
  <c r="B120" i="47"/>
  <c r="O120" i="47" s="1"/>
  <c r="C120" i="47"/>
  <c r="D120" i="47"/>
  <c r="E120" i="47"/>
  <c r="F120" i="47"/>
  <c r="G120" i="47"/>
  <c r="H120" i="47"/>
  <c r="J120" i="47"/>
  <c r="A121" i="47"/>
  <c r="D121" i="47"/>
  <c r="E121" i="47"/>
  <c r="H121" i="47" s="1"/>
  <c r="F121" i="47"/>
  <c r="G121" i="47"/>
  <c r="I121" i="47"/>
  <c r="J121" i="47"/>
  <c r="K121" i="47"/>
  <c r="A122" i="47"/>
  <c r="C122" i="47" s="1"/>
  <c r="B122" i="47"/>
  <c r="O122" i="47" s="1"/>
  <c r="D122" i="47"/>
  <c r="E122" i="47"/>
  <c r="F122" i="47"/>
  <c r="G122" i="47"/>
  <c r="H122" i="47"/>
  <c r="A123" i="47"/>
  <c r="B123" i="47" s="1"/>
  <c r="L123" i="47" s="1"/>
  <c r="C123" i="47"/>
  <c r="D123" i="47"/>
  <c r="J123" i="47" s="1"/>
  <c r="E123" i="47"/>
  <c r="F123" i="47"/>
  <c r="G123" i="47"/>
  <c r="A124" i="47"/>
  <c r="B124" i="47"/>
  <c r="O124" i="47" s="1"/>
  <c r="C124" i="47"/>
  <c r="D124" i="47"/>
  <c r="E124" i="47"/>
  <c r="F124" i="47"/>
  <c r="G124" i="47"/>
  <c r="H124" i="47"/>
  <c r="J124" i="47"/>
  <c r="A125" i="47"/>
  <c r="D125" i="47"/>
  <c r="E125" i="47"/>
  <c r="H125" i="47" s="1"/>
  <c r="F125" i="47"/>
  <c r="G125" i="47"/>
  <c r="I125" i="47"/>
  <c r="J125" i="47"/>
  <c r="K125" i="47"/>
  <c r="A126" i="47"/>
  <c r="C126" i="47" s="1"/>
  <c r="B126" i="47"/>
  <c r="O126" i="47" s="1"/>
  <c r="D126" i="47"/>
  <c r="E126" i="47"/>
  <c r="F126" i="47"/>
  <c r="G126" i="47"/>
  <c r="H126" i="47"/>
  <c r="A127" i="47"/>
  <c r="B127" i="47" s="1"/>
  <c r="L127" i="47" s="1"/>
  <c r="C127" i="47"/>
  <c r="D127" i="47"/>
  <c r="J127" i="47" s="1"/>
  <c r="E127" i="47"/>
  <c r="F127" i="47"/>
  <c r="G127" i="47"/>
  <c r="K127" i="47"/>
  <c r="A128" i="47"/>
  <c r="B128" i="47"/>
  <c r="O128" i="47" s="1"/>
  <c r="C128" i="47"/>
  <c r="D128" i="47"/>
  <c r="I128" i="47" s="1"/>
  <c r="P128" i="47" s="1"/>
  <c r="E128" i="47"/>
  <c r="F128" i="47"/>
  <c r="G128" i="47"/>
  <c r="H128" i="47"/>
  <c r="J128" i="47"/>
  <c r="N128" i="47"/>
  <c r="A129" i="47"/>
  <c r="D129" i="47"/>
  <c r="E129" i="47"/>
  <c r="F129" i="47"/>
  <c r="G129" i="47"/>
  <c r="J129" i="47"/>
  <c r="A130" i="47"/>
  <c r="D130" i="47"/>
  <c r="E130" i="47"/>
  <c r="F130" i="47"/>
  <c r="G130" i="47"/>
  <c r="H130" i="47"/>
  <c r="A131" i="47"/>
  <c r="D131" i="47"/>
  <c r="E131" i="47"/>
  <c r="F131" i="47"/>
  <c r="G131" i="47"/>
  <c r="H131" i="47"/>
  <c r="K131" i="47"/>
  <c r="A132" i="47"/>
  <c r="B132" i="47"/>
  <c r="O132" i="47" s="1"/>
  <c r="C132" i="47"/>
  <c r="D132" i="47"/>
  <c r="I132" i="47" s="1"/>
  <c r="P132" i="47" s="1"/>
  <c r="E132" i="47"/>
  <c r="F132" i="47"/>
  <c r="G132" i="47"/>
  <c r="H132" i="47"/>
  <c r="J132" i="47"/>
  <c r="N132" i="47"/>
  <c r="A133" i="47"/>
  <c r="B133" i="47" s="1"/>
  <c r="L133" i="47" s="1"/>
  <c r="C133" i="47"/>
  <c r="D133" i="47"/>
  <c r="E133" i="47"/>
  <c r="F133" i="47"/>
  <c r="G133" i="47"/>
  <c r="J133" i="47"/>
  <c r="A134" i="47"/>
  <c r="D134" i="47"/>
  <c r="E134" i="47"/>
  <c r="F134" i="47"/>
  <c r="G134" i="47"/>
  <c r="H134" i="47"/>
  <c r="J134" i="47"/>
  <c r="A135" i="47"/>
  <c r="D135" i="47"/>
  <c r="E135" i="47"/>
  <c r="F135" i="47"/>
  <c r="G135" i="47"/>
  <c r="H135" i="47"/>
  <c r="A136" i="47"/>
  <c r="B136" i="47"/>
  <c r="L136" i="47" s="1"/>
  <c r="C136" i="47"/>
  <c r="D136" i="47"/>
  <c r="E136" i="47"/>
  <c r="F136" i="47"/>
  <c r="G136" i="47"/>
  <c r="H136" i="47"/>
  <c r="J136" i="47"/>
  <c r="K136" i="47"/>
  <c r="A137" i="47"/>
  <c r="D137" i="47"/>
  <c r="E137" i="47"/>
  <c r="F137" i="47"/>
  <c r="G137" i="47"/>
  <c r="J137" i="47"/>
  <c r="A138" i="47"/>
  <c r="D138" i="47"/>
  <c r="E138" i="47"/>
  <c r="F138" i="47"/>
  <c r="G138" i="47"/>
  <c r="H138" i="47"/>
  <c r="A139" i="47"/>
  <c r="D139" i="47"/>
  <c r="E139" i="47"/>
  <c r="F139" i="47"/>
  <c r="G139" i="47"/>
  <c r="H139" i="47"/>
  <c r="K139" i="47"/>
  <c r="A140" i="47"/>
  <c r="B140" i="47"/>
  <c r="O140" i="47" s="1"/>
  <c r="C140" i="47"/>
  <c r="D140" i="47"/>
  <c r="E140" i="47"/>
  <c r="F140" i="47"/>
  <c r="G140" i="47"/>
  <c r="H140" i="47"/>
  <c r="J140" i="47"/>
  <c r="K140" i="47"/>
  <c r="A141" i="47"/>
  <c r="B141" i="47" s="1"/>
  <c r="L141" i="47" s="1"/>
  <c r="C141" i="47"/>
  <c r="D141" i="47"/>
  <c r="E141" i="47"/>
  <c r="F141" i="47"/>
  <c r="G141" i="47"/>
  <c r="J141" i="47"/>
  <c r="A142" i="47"/>
  <c r="D142" i="47"/>
  <c r="E142" i="47"/>
  <c r="F142" i="47"/>
  <c r="G142" i="47"/>
  <c r="H142" i="47"/>
  <c r="J142" i="47"/>
  <c r="A143" i="47"/>
  <c r="D143" i="47"/>
  <c r="E143" i="47"/>
  <c r="F143" i="47"/>
  <c r="G143" i="47"/>
  <c r="H143" i="47"/>
  <c r="A144" i="47"/>
  <c r="B144" i="47"/>
  <c r="L144" i="47" s="1"/>
  <c r="C144" i="47"/>
  <c r="D144" i="47"/>
  <c r="E144" i="47"/>
  <c r="F144" i="47"/>
  <c r="G144" i="47"/>
  <c r="H144" i="47"/>
  <c r="J144" i="47"/>
  <c r="K144" i="47"/>
  <c r="A145" i="47"/>
  <c r="D145" i="47"/>
  <c r="E145" i="47"/>
  <c r="F145" i="47"/>
  <c r="G145" i="47"/>
  <c r="J145" i="47"/>
  <c r="A146" i="47"/>
  <c r="D146" i="47"/>
  <c r="E146" i="47"/>
  <c r="F146" i="47"/>
  <c r="G146" i="47"/>
  <c r="H146" i="47"/>
  <c r="A147" i="47"/>
  <c r="D147" i="47"/>
  <c r="E147" i="47"/>
  <c r="F147" i="47"/>
  <c r="G147" i="47"/>
  <c r="H147" i="47"/>
  <c r="K147" i="47"/>
  <c r="A148" i="47"/>
  <c r="B148" i="47"/>
  <c r="O148" i="47" s="1"/>
  <c r="C148" i="47"/>
  <c r="D148" i="47"/>
  <c r="E148" i="47"/>
  <c r="F148" i="47"/>
  <c r="G148" i="47"/>
  <c r="H148" i="47"/>
  <c r="J148" i="47"/>
  <c r="K148" i="47"/>
  <c r="A149" i="47"/>
  <c r="B149" i="47" s="1"/>
  <c r="L149" i="47" s="1"/>
  <c r="C149" i="47"/>
  <c r="D149" i="47"/>
  <c r="E149" i="47"/>
  <c r="F149" i="47"/>
  <c r="G149" i="47"/>
  <c r="J149" i="47"/>
  <c r="A150" i="47"/>
  <c r="D150" i="47"/>
  <c r="E150" i="47"/>
  <c r="F150" i="47"/>
  <c r="G150" i="47"/>
  <c r="H150" i="47"/>
  <c r="J150" i="47"/>
  <c r="A151" i="47"/>
  <c r="D151" i="47"/>
  <c r="E151" i="47"/>
  <c r="F151" i="47"/>
  <c r="G151" i="47"/>
  <c r="H151" i="47"/>
  <c r="A152" i="47"/>
  <c r="B152" i="47"/>
  <c r="L152" i="47" s="1"/>
  <c r="C152" i="47"/>
  <c r="D152" i="47"/>
  <c r="E152" i="47"/>
  <c r="F152" i="47"/>
  <c r="G152" i="47"/>
  <c r="H152" i="47"/>
  <c r="J152" i="47"/>
  <c r="K152" i="47"/>
  <c r="A153" i="47"/>
  <c r="D153" i="47"/>
  <c r="E153" i="47"/>
  <c r="F153" i="47"/>
  <c r="G153" i="47"/>
  <c r="J153" i="47"/>
  <c r="A154" i="47"/>
  <c r="D154" i="47"/>
  <c r="E154" i="47"/>
  <c r="F154" i="47"/>
  <c r="G154" i="47"/>
  <c r="H154" i="47"/>
  <c r="A155" i="47"/>
  <c r="D155" i="47"/>
  <c r="E155" i="47"/>
  <c r="F155" i="47"/>
  <c r="G155" i="47"/>
  <c r="H155" i="47"/>
  <c r="K155" i="47"/>
  <c r="A156" i="47"/>
  <c r="B156" i="47"/>
  <c r="O156" i="47" s="1"/>
  <c r="C156" i="47"/>
  <c r="D156" i="47"/>
  <c r="E156" i="47"/>
  <c r="F156" i="47"/>
  <c r="G156" i="47"/>
  <c r="H156" i="47"/>
  <c r="J156" i="47"/>
  <c r="K156" i="47"/>
  <c r="A157" i="47"/>
  <c r="B157" i="47" s="1"/>
  <c r="L157" i="47" s="1"/>
  <c r="C157" i="47"/>
  <c r="D157" i="47"/>
  <c r="E157" i="47"/>
  <c r="F157" i="47"/>
  <c r="G157" i="47"/>
  <c r="J157" i="47"/>
  <c r="A158" i="47"/>
  <c r="D158" i="47"/>
  <c r="E158" i="47"/>
  <c r="F158" i="47"/>
  <c r="G158" i="47"/>
  <c r="H158" i="47"/>
  <c r="J158" i="47"/>
  <c r="A159" i="47"/>
  <c r="D159" i="47"/>
  <c r="E159" i="47"/>
  <c r="F159" i="47"/>
  <c r="G159" i="47"/>
  <c r="H159" i="47"/>
  <c r="A160" i="47"/>
  <c r="B160" i="47"/>
  <c r="L160" i="47" s="1"/>
  <c r="C160" i="47"/>
  <c r="D160" i="47"/>
  <c r="E160" i="47"/>
  <c r="F160" i="47"/>
  <c r="G160" i="47"/>
  <c r="H160" i="47"/>
  <c r="J160" i="47"/>
  <c r="K160" i="47"/>
  <c r="A161" i="47"/>
  <c r="D161" i="47"/>
  <c r="E161" i="47"/>
  <c r="F161" i="47"/>
  <c r="G161" i="47"/>
  <c r="J161" i="47"/>
  <c r="A162" i="47"/>
  <c r="D162" i="47"/>
  <c r="E162" i="47"/>
  <c r="F162" i="47"/>
  <c r="G162" i="47"/>
  <c r="H162" i="47"/>
  <c r="A163" i="47"/>
  <c r="D163" i="47"/>
  <c r="E163" i="47"/>
  <c r="F163" i="47"/>
  <c r="G163" i="47"/>
  <c r="H163" i="47"/>
  <c r="K163" i="47"/>
  <c r="A164" i="47"/>
  <c r="B164" i="47"/>
  <c r="O164" i="47" s="1"/>
  <c r="C164" i="47"/>
  <c r="D164" i="47"/>
  <c r="E164" i="47"/>
  <c r="F164" i="47"/>
  <c r="G164" i="47"/>
  <c r="H164" i="47"/>
  <c r="J164" i="47"/>
  <c r="K164" i="47"/>
  <c r="A165" i="47"/>
  <c r="B165" i="47" s="1"/>
  <c r="L165" i="47" s="1"/>
  <c r="C165" i="47"/>
  <c r="D165" i="47"/>
  <c r="E165" i="47"/>
  <c r="F165" i="47"/>
  <c r="G165" i="47"/>
  <c r="J165" i="47"/>
  <c r="A166" i="47"/>
  <c r="D166" i="47"/>
  <c r="E166" i="47"/>
  <c r="F166" i="47"/>
  <c r="G166" i="47"/>
  <c r="H166" i="47"/>
  <c r="J166" i="47"/>
  <c r="A167" i="47"/>
  <c r="D167" i="47"/>
  <c r="E167" i="47"/>
  <c r="F167" i="47"/>
  <c r="G167" i="47"/>
  <c r="H167" i="47"/>
  <c r="A168" i="47"/>
  <c r="B168" i="47"/>
  <c r="L168" i="47" s="1"/>
  <c r="C168" i="47"/>
  <c r="D168" i="47"/>
  <c r="E168" i="47"/>
  <c r="F168" i="47"/>
  <c r="G168" i="47"/>
  <c r="H168" i="47"/>
  <c r="J168" i="47"/>
  <c r="K168" i="47"/>
  <c r="A169" i="47"/>
  <c r="D169" i="47"/>
  <c r="E169" i="47"/>
  <c r="F169" i="47"/>
  <c r="G169" i="47"/>
  <c r="J169" i="47"/>
  <c r="A170" i="47"/>
  <c r="D170" i="47"/>
  <c r="E170" i="47"/>
  <c r="F170" i="47"/>
  <c r="G170" i="47"/>
  <c r="H170" i="47"/>
  <c r="A171" i="47"/>
  <c r="D171" i="47"/>
  <c r="J171" i="47" s="1"/>
  <c r="E171" i="47"/>
  <c r="F171" i="47"/>
  <c r="G171" i="47"/>
  <c r="I171" i="47"/>
  <c r="M171" i="47" s="1"/>
  <c r="A172" i="47"/>
  <c r="B172" i="47"/>
  <c r="L172" i="47" s="1"/>
  <c r="C172" i="47"/>
  <c r="D172" i="47"/>
  <c r="E172" i="47"/>
  <c r="F172" i="47"/>
  <c r="J172" i="47" s="1"/>
  <c r="G172" i="47"/>
  <c r="H172" i="47"/>
  <c r="A173" i="47"/>
  <c r="D173" i="47"/>
  <c r="E173" i="47"/>
  <c r="F173" i="47"/>
  <c r="G173" i="47"/>
  <c r="I173" i="47"/>
  <c r="J173" i="47"/>
  <c r="M173" i="47"/>
  <c r="A174" i="47"/>
  <c r="C174" i="47" s="1"/>
  <c r="B174" i="47"/>
  <c r="D174" i="47"/>
  <c r="E174" i="47"/>
  <c r="F174" i="47"/>
  <c r="G174" i="47"/>
  <c r="H174" i="47"/>
  <c r="J174" i="47"/>
  <c r="A175" i="47"/>
  <c r="D175" i="47"/>
  <c r="E175" i="47"/>
  <c r="F175" i="47"/>
  <c r="G175" i="47"/>
  <c r="H175" i="47"/>
  <c r="K175" i="47"/>
  <c r="A176" i="47"/>
  <c r="B176" i="47"/>
  <c r="O176" i="47" s="1"/>
  <c r="C176" i="47"/>
  <c r="D176" i="47"/>
  <c r="E176" i="47"/>
  <c r="F176" i="47"/>
  <c r="G176" i="47"/>
  <c r="H176" i="47"/>
  <c r="J176" i="47"/>
  <c r="K176" i="47"/>
  <c r="A177" i="47"/>
  <c r="B177" i="47" s="1"/>
  <c r="L177" i="47" s="1"/>
  <c r="C177" i="47"/>
  <c r="D177" i="47"/>
  <c r="E177" i="47"/>
  <c r="F177" i="47"/>
  <c r="G177" i="47"/>
  <c r="J177" i="47"/>
  <c r="A178" i="47"/>
  <c r="D178" i="47"/>
  <c r="E178" i="47"/>
  <c r="F178" i="47"/>
  <c r="G178" i="47"/>
  <c r="H178" i="47"/>
  <c r="A179" i="47"/>
  <c r="D179" i="47"/>
  <c r="J179" i="47" s="1"/>
  <c r="E179" i="47"/>
  <c r="H179" i="47" s="1"/>
  <c r="F179" i="47"/>
  <c r="G179" i="47"/>
  <c r="A180" i="47"/>
  <c r="B180" i="47"/>
  <c r="L180" i="47" s="1"/>
  <c r="C180" i="47"/>
  <c r="D180" i="47"/>
  <c r="E180" i="47"/>
  <c r="F180" i="47"/>
  <c r="J180" i="47" s="1"/>
  <c r="G180" i="47"/>
  <c r="H180" i="47"/>
  <c r="K180" i="47"/>
  <c r="A181" i="47"/>
  <c r="D181" i="47"/>
  <c r="E181" i="47"/>
  <c r="F181" i="47"/>
  <c r="G181" i="47"/>
  <c r="I181" i="47"/>
  <c r="J181" i="47"/>
  <c r="M181" i="47"/>
  <c r="A182" i="47"/>
  <c r="C182" i="47" s="1"/>
  <c r="B182" i="47"/>
  <c r="D182" i="47"/>
  <c r="E182" i="47"/>
  <c r="F182" i="47"/>
  <c r="G182" i="47"/>
  <c r="H182" i="47"/>
  <c r="J182" i="47"/>
  <c r="A183" i="47"/>
  <c r="D183" i="47"/>
  <c r="E183" i="47"/>
  <c r="F183" i="47"/>
  <c r="G183" i="47"/>
  <c r="H183" i="47"/>
  <c r="A184" i="47"/>
  <c r="B184" i="47"/>
  <c r="O184" i="47" s="1"/>
  <c r="C184" i="47"/>
  <c r="D184" i="47"/>
  <c r="E184" i="47"/>
  <c r="F184" i="47"/>
  <c r="G184" i="47"/>
  <c r="H184" i="47"/>
  <c r="J184" i="47"/>
  <c r="K184" i="47"/>
  <c r="A185" i="47"/>
  <c r="B185" i="47" s="1"/>
  <c r="L185" i="47" s="1"/>
  <c r="C185" i="47"/>
  <c r="D185" i="47"/>
  <c r="E185" i="47"/>
  <c r="F185" i="47"/>
  <c r="G185" i="47"/>
  <c r="J185" i="47"/>
  <c r="A186" i="47"/>
  <c r="D186" i="47"/>
  <c r="E186" i="47"/>
  <c r="F186" i="47"/>
  <c r="G186" i="47"/>
  <c r="H186" i="47"/>
  <c r="A187" i="47"/>
  <c r="D187" i="47"/>
  <c r="J187" i="47" s="1"/>
  <c r="E187" i="47"/>
  <c r="F187" i="47"/>
  <c r="G187" i="47"/>
  <c r="I187" i="47"/>
  <c r="M187" i="47" s="1"/>
  <c r="A188" i="47"/>
  <c r="B188" i="47"/>
  <c r="L188" i="47" s="1"/>
  <c r="C188" i="47"/>
  <c r="D188" i="47"/>
  <c r="E188" i="47"/>
  <c r="F188" i="47"/>
  <c r="J188" i="47" s="1"/>
  <c r="G188" i="47"/>
  <c r="H188" i="47"/>
  <c r="A189" i="47"/>
  <c r="D189" i="47"/>
  <c r="E189" i="47"/>
  <c r="F189" i="47"/>
  <c r="G189" i="47"/>
  <c r="I189" i="47"/>
  <c r="J189" i="47"/>
  <c r="M189" i="47"/>
  <c r="A190" i="47"/>
  <c r="C190" i="47" s="1"/>
  <c r="B190" i="47"/>
  <c r="D190" i="47"/>
  <c r="E190" i="47"/>
  <c r="F190" i="47"/>
  <c r="G190" i="47"/>
  <c r="H190" i="47"/>
  <c r="J190" i="47"/>
  <c r="A191" i="47"/>
  <c r="D191" i="47"/>
  <c r="E191" i="47"/>
  <c r="F191" i="47"/>
  <c r="G191" i="47"/>
  <c r="H191" i="47"/>
  <c r="K191" i="47"/>
  <c r="A192" i="47"/>
  <c r="B192" i="47"/>
  <c r="O192" i="47" s="1"/>
  <c r="C192" i="47"/>
  <c r="D192" i="47"/>
  <c r="E192" i="47"/>
  <c r="F192" i="47"/>
  <c r="G192" i="47"/>
  <c r="H192" i="47"/>
  <c r="J192" i="47"/>
  <c r="K192" i="47"/>
  <c r="A193" i="47"/>
  <c r="B193" i="47" s="1"/>
  <c r="L193" i="47" s="1"/>
  <c r="C193" i="47"/>
  <c r="D193" i="47"/>
  <c r="E193" i="47"/>
  <c r="F193" i="47"/>
  <c r="G193" i="47"/>
  <c r="J193" i="47"/>
  <c r="A194" i="47"/>
  <c r="D194" i="47"/>
  <c r="E194" i="47"/>
  <c r="F194" i="47"/>
  <c r="G194" i="47"/>
  <c r="H194" i="47"/>
  <c r="K194" i="47"/>
  <c r="A195" i="47"/>
  <c r="C195" i="47" s="1"/>
  <c r="B195" i="47"/>
  <c r="D195" i="47"/>
  <c r="E195" i="47"/>
  <c r="H195" i="47" s="1"/>
  <c r="F195" i="47"/>
  <c r="J195" i="47" s="1"/>
  <c r="G195" i="47"/>
  <c r="K195" i="47"/>
  <c r="A196" i="47"/>
  <c r="C196" i="47" s="1"/>
  <c r="B196" i="47"/>
  <c r="O196" i="47" s="1"/>
  <c r="D196" i="47"/>
  <c r="E196" i="47"/>
  <c r="H196" i="47" s="1"/>
  <c r="F196" i="47"/>
  <c r="G196" i="47"/>
  <c r="A197" i="47"/>
  <c r="B197" i="47" s="1"/>
  <c r="O197" i="47" s="1"/>
  <c r="C197" i="47"/>
  <c r="D197" i="47"/>
  <c r="J197" i="47" s="1"/>
  <c r="E197" i="47"/>
  <c r="F197" i="47"/>
  <c r="G197" i="47"/>
  <c r="A198" i="47"/>
  <c r="B198" i="47"/>
  <c r="C198" i="47"/>
  <c r="D198" i="47"/>
  <c r="E198" i="47"/>
  <c r="F198" i="47"/>
  <c r="G198" i="47"/>
  <c r="H198" i="47"/>
  <c r="A199" i="47"/>
  <c r="C199" i="47" s="1"/>
  <c r="B199" i="47"/>
  <c r="D199" i="47"/>
  <c r="E199" i="47"/>
  <c r="H199" i="47" s="1"/>
  <c r="F199" i="47"/>
  <c r="J199" i="47" s="1"/>
  <c r="G199" i="47"/>
  <c r="I199" i="47"/>
  <c r="N199" i="47" s="1"/>
  <c r="A200" i="47"/>
  <c r="C200" i="47" s="1"/>
  <c r="B200" i="47"/>
  <c r="O200" i="47" s="1"/>
  <c r="D200" i="47"/>
  <c r="E200" i="47"/>
  <c r="H200" i="47" s="1"/>
  <c r="F200" i="47"/>
  <c r="G200" i="47"/>
  <c r="I200" i="47"/>
  <c r="N200" i="47"/>
  <c r="A201" i="47"/>
  <c r="B201" i="47" s="1"/>
  <c r="L201" i="47" s="1"/>
  <c r="C201" i="47"/>
  <c r="D201" i="47"/>
  <c r="J201" i="47" s="1"/>
  <c r="E201" i="47"/>
  <c r="F201" i="47"/>
  <c r="G201" i="47"/>
  <c r="I201" i="47"/>
  <c r="A202" i="47"/>
  <c r="B202" i="47"/>
  <c r="C202" i="47"/>
  <c r="D202" i="47"/>
  <c r="E202" i="47"/>
  <c r="F202" i="47"/>
  <c r="G202" i="47"/>
  <c r="H202" i="47"/>
  <c r="K202" i="47"/>
  <c r="A203" i="47"/>
  <c r="C203" i="47" s="1"/>
  <c r="B203" i="47"/>
  <c r="D203" i="47"/>
  <c r="E203" i="47"/>
  <c r="H203" i="47" s="1"/>
  <c r="F203" i="47"/>
  <c r="J203" i="47" s="1"/>
  <c r="G203" i="47"/>
  <c r="I203" i="47"/>
  <c r="K203" i="47"/>
  <c r="Q203" i="47"/>
  <c r="A204" i="47"/>
  <c r="C204" i="47" s="1"/>
  <c r="B204" i="47"/>
  <c r="O204" i="47" s="1"/>
  <c r="D204" i="47"/>
  <c r="E204" i="47"/>
  <c r="H204" i="47" s="1"/>
  <c r="F204" i="47"/>
  <c r="G204" i="47"/>
  <c r="A205" i="47"/>
  <c r="B205" i="47" s="1"/>
  <c r="O205" i="47" s="1"/>
  <c r="C205" i="47"/>
  <c r="D205" i="47"/>
  <c r="J205" i="47" s="1"/>
  <c r="E205" i="47"/>
  <c r="F205" i="47"/>
  <c r="G205" i="47"/>
  <c r="A206" i="47"/>
  <c r="B206" i="47"/>
  <c r="C206" i="47"/>
  <c r="D206" i="47"/>
  <c r="K206" i="47" s="1"/>
  <c r="E206" i="47"/>
  <c r="F206" i="47"/>
  <c r="G206" i="47"/>
  <c r="H206" i="47"/>
  <c r="A207" i="47"/>
  <c r="C207" i="47" s="1"/>
  <c r="B207" i="47"/>
  <c r="D207" i="47"/>
  <c r="E207" i="47"/>
  <c r="H207" i="47" s="1"/>
  <c r="F207" i="47"/>
  <c r="J207" i="47" s="1"/>
  <c r="G207" i="47"/>
  <c r="A208" i="47"/>
  <c r="C208" i="47" s="1"/>
  <c r="B208" i="47"/>
  <c r="O208" i="47" s="1"/>
  <c r="D208" i="47"/>
  <c r="E208" i="47"/>
  <c r="H208" i="47" s="1"/>
  <c r="F208" i="47"/>
  <c r="G208" i="47"/>
  <c r="I208" i="47"/>
  <c r="N208" i="47" s="1"/>
  <c r="A209" i="47"/>
  <c r="B209" i="47" s="1"/>
  <c r="L209" i="47" s="1"/>
  <c r="C209" i="47"/>
  <c r="D209" i="47"/>
  <c r="J209" i="47" s="1"/>
  <c r="E209" i="47"/>
  <c r="F209" i="47"/>
  <c r="G209" i="47"/>
  <c r="I209" i="47"/>
  <c r="A210" i="47"/>
  <c r="B210" i="47"/>
  <c r="C210" i="47"/>
  <c r="D210" i="47"/>
  <c r="E210" i="47"/>
  <c r="F210" i="47"/>
  <c r="G210" i="47"/>
  <c r="H210" i="47"/>
  <c r="K210" i="47"/>
  <c r="A211" i="47"/>
  <c r="C211" i="47" s="1"/>
  <c r="B211" i="47"/>
  <c r="D211" i="47"/>
  <c r="E211" i="47"/>
  <c r="H211" i="47" s="1"/>
  <c r="F211" i="47"/>
  <c r="J211" i="47" s="1"/>
  <c r="G211" i="47"/>
  <c r="K211" i="47"/>
  <c r="A212" i="47"/>
  <c r="C212" i="47" s="1"/>
  <c r="B212" i="47"/>
  <c r="O212" i="47" s="1"/>
  <c r="D212" i="47"/>
  <c r="E212" i="47"/>
  <c r="H212" i="47" s="1"/>
  <c r="F212" i="47"/>
  <c r="G212" i="47"/>
  <c r="A213" i="47"/>
  <c r="B213" i="47" s="1"/>
  <c r="L213" i="47" s="1"/>
  <c r="C213" i="47"/>
  <c r="D213" i="47"/>
  <c r="J213" i="47" s="1"/>
  <c r="E213" i="47"/>
  <c r="F213" i="47"/>
  <c r="G213" i="47"/>
  <c r="A214" i="47"/>
  <c r="B214" i="47"/>
  <c r="C214" i="47"/>
  <c r="D214" i="47"/>
  <c r="E214" i="47"/>
  <c r="F214" i="47"/>
  <c r="G214" i="47"/>
  <c r="H214" i="47"/>
  <c r="A215" i="47"/>
  <c r="C215" i="47" s="1"/>
  <c r="B215" i="47"/>
  <c r="D215" i="47"/>
  <c r="E215" i="47"/>
  <c r="H215" i="47" s="1"/>
  <c r="F215" i="47"/>
  <c r="J215" i="47" s="1"/>
  <c r="G215" i="47"/>
  <c r="I215" i="47"/>
  <c r="N215" i="47" s="1"/>
  <c r="A216" i="47"/>
  <c r="C216" i="47" s="1"/>
  <c r="B216" i="47"/>
  <c r="O216" i="47" s="1"/>
  <c r="D216" i="47"/>
  <c r="E216" i="47"/>
  <c r="H216" i="47" s="1"/>
  <c r="F216" i="47"/>
  <c r="G216" i="47"/>
  <c r="I216" i="47"/>
  <c r="N216" i="47"/>
  <c r="A217" i="47"/>
  <c r="B217" i="47" s="1"/>
  <c r="L217" i="47" s="1"/>
  <c r="C217" i="47"/>
  <c r="D217" i="47"/>
  <c r="J217" i="47" s="1"/>
  <c r="E217" i="47"/>
  <c r="F217" i="47"/>
  <c r="G217" i="47"/>
  <c r="I217" i="47"/>
  <c r="A218" i="47"/>
  <c r="B218" i="47"/>
  <c r="C218" i="47"/>
  <c r="D218" i="47"/>
  <c r="E218" i="47"/>
  <c r="F218" i="47"/>
  <c r="G218" i="47"/>
  <c r="H218" i="47"/>
  <c r="K218" i="47"/>
  <c r="A219" i="47"/>
  <c r="C219" i="47" s="1"/>
  <c r="B219" i="47"/>
  <c r="D219" i="47"/>
  <c r="E219" i="47"/>
  <c r="H219" i="47" s="1"/>
  <c r="F219" i="47"/>
  <c r="J219" i="47" s="1"/>
  <c r="G219" i="47"/>
  <c r="I219" i="47"/>
  <c r="K219" i="47"/>
  <c r="Q219" i="47"/>
  <c r="A220" i="47"/>
  <c r="C220" i="47" s="1"/>
  <c r="B220" i="47"/>
  <c r="O220" i="47" s="1"/>
  <c r="D220" i="47"/>
  <c r="E220" i="47"/>
  <c r="H220" i="47" s="1"/>
  <c r="F220" i="47"/>
  <c r="G220" i="47"/>
  <c r="A221" i="47"/>
  <c r="B221" i="47" s="1"/>
  <c r="L221" i="47" s="1"/>
  <c r="C221" i="47"/>
  <c r="D221" i="47"/>
  <c r="J221" i="47" s="1"/>
  <c r="E221" i="47"/>
  <c r="F221" i="47"/>
  <c r="G221" i="47"/>
  <c r="A222" i="47"/>
  <c r="B222" i="47"/>
  <c r="C222" i="47"/>
  <c r="D222" i="47"/>
  <c r="K222" i="47" s="1"/>
  <c r="E222" i="47"/>
  <c r="F222" i="47"/>
  <c r="G222" i="47"/>
  <c r="H222" i="47"/>
  <c r="A223" i="47"/>
  <c r="C223" i="47" s="1"/>
  <c r="B223" i="47"/>
  <c r="D223" i="47"/>
  <c r="E223" i="47"/>
  <c r="H223" i="47" s="1"/>
  <c r="F223" i="47"/>
  <c r="J223" i="47" s="1"/>
  <c r="G223" i="47"/>
  <c r="A224" i="47"/>
  <c r="C224" i="47" s="1"/>
  <c r="B224" i="47"/>
  <c r="O224" i="47" s="1"/>
  <c r="D224" i="47"/>
  <c r="E224" i="47"/>
  <c r="H224" i="47" s="1"/>
  <c r="F224" i="47"/>
  <c r="G224" i="47"/>
  <c r="I224" i="47"/>
  <c r="N224" i="47" s="1"/>
  <c r="A225" i="47"/>
  <c r="B225" i="47" s="1"/>
  <c r="L225" i="47" s="1"/>
  <c r="C225" i="47"/>
  <c r="D225" i="47"/>
  <c r="J225" i="47" s="1"/>
  <c r="E225" i="47"/>
  <c r="F225" i="47"/>
  <c r="G225" i="47"/>
  <c r="I225" i="47"/>
  <c r="A226" i="47"/>
  <c r="B226" i="47"/>
  <c r="C226" i="47"/>
  <c r="D226" i="47"/>
  <c r="E226" i="47"/>
  <c r="F226" i="47"/>
  <c r="G226" i="47"/>
  <c r="H226" i="47"/>
  <c r="K226" i="47"/>
  <c r="A227" i="47"/>
  <c r="C227" i="47" s="1"/>
  <c r="B227" i="47"/>
  <c r="D227" i="47"/>
  <c r="E227" i="47"/>
  <c r="H227" i="47" s="1"/>
  <c r="F227" i="47"/>
  <c r="J227" i="47" s="1"/>
  <c r="G227" i="47"/>
  <c r="K227" i="47"/>
  <c r="A228" i="47"/>
  <c r="C228" i="47" s="1"/>
  <c r="B228" i="47"/>
  <c r="O228" i="47" s="1"/>
  <c r="D228" i="47"/>
  <c r="E228" i="47"/>
  <c r="H228" i="47" s="1"/>
  <c r="F228" i="47"/>
  <c r="G228" i="47"/>
  <c r="A229" i="47"/>
  <c r="B229" i="47" s="1"/>
  <c r="O229" i="47" s="1"/>
  <c r="C229" i="47"/>
  <c r="D229" i="47"/>
  <c r="J229" i="47" s="1"/>
  <c r="E229" i="47"/>
  <c r="F229" i="47"/>
  <c r="G229" i="47"/>
  <c r="A230" i="47"/>
  <c r="B230" i="47"/>
  <c r="C230" i="47"/>
  <c r="D230" i="47"/>
  <c r="E230" i="47"/>
  <c r="F230" i="47"/>
  <c r="G230" i="47"/>
  <c r="H230" i="47"/>
  <c r="A231" i="47"/>
  <c r="C231" i="47" s="1"/>
  <c r="B231" i="47"/>
  <c r="D231" i="47"/>
  <c r="E231" i="47"/>
  <c r="H231" i="47" s="1"/>
  <c r="F231" i="47"/>
  <c r="J231" i="47" s="1"/>
  <c r="G231" i="47"/>
  <c r="I231" i="47"/>
  <c r="N231" i="47" s="1"/>
  <c r="A232" i="47"/>
  <c r="C232" i="47" s="1"/>
  <c r="B232" i="47"/>
  <c r="O232" i="47" s="1"/>
  <c r="D232" i="47"/>
  <c r="E232" i="47"/>
  <c r="H232" i="47" s="1"/>
  <c r="F232" i="47"/>
  <c r="G232" i="47"/>
  <c r="I232" i="47"/>
  <c r="N232" i="47"/>
  <c r="A233" i="47"/>
  <c r="C233" i="47" s="1"/>
  <c r="B233" i="47"/>
  <c r="O233" i="47" s="1"/>
  <c r="D233" i="47"/>
  <c r="J233" i="47" s="1"/>
  <c r="E233" i="47"/>
  <c r="F233" i="47"/>
  <c r="G233" i="47"/>
  <c r="H233" i="47"/>
  <c r="A234" i="47"/>
  <c r="B234" i="47" s="1"/>
  <c r="L234" i="47" s="1"/>
  <c r="C234" i="47"/>
  <c r="D234" i="47"/>
  <c r="J234" i="47" s="1"/>
  <c r="E234" i="47"/>
  <c r="H234" i="47" s="1"/>
  <c r="F234" i="47"/>
  <c r="G234" i="47"/>
  <c r="K234" i="47"/>
  <c r="A235" i="47"/>
  <c r="B235" i="47"/>
  <c r="O235" i="47" s="1"/>
  <c r="C235" i="47"/>
  <c r="D235" i="47"/>
  <c r="E235" i="47"/>
  <c r="F235" i="47"/>
  <c r="G235" i="47"/>
  <c r="H235" i="47"/>
  <c r="J235" i="47"/>
  <c r="A236" i="47"/>
  <c r="B236" i="47" s="1"/>
  <c r="L236" i="47" s="1"/>
  <c r="D236" i="47"/>
  <c r="E236" i="47"/>
  <c r="H236" i="47" s="1"/>
  <c r="F236" i="47"/>
  <c r="G236" i="47"/>
  <c r="I236" i="47"/>
  <c r="J236" i="47"/>
  <c r="K236" i="47"/>
  <c r="A237" i="47"/>
  <c r="C237" i="47" s="1"/>
  <c r="B237" i="47"/>
  <c r="O237" i="47" s="1"/>
  <c r="D237" i="47"/>
  <c r="E237" i="47"/>
  <c r="F237" i="47"/>
  <c r="G237" i="47"/>
  <c r="H237" i="47"/>
  <c r="A238" i="47"/>
  <c r="B238" i="47" s="1"/>
  <c r="L238" i="47" s="1"/>
  <c r="C238" i="47"/>
  <c r="D238" i="47"/>
  <c r="J238" i="47" s="1"/>
  <c r="E238" i="47"/>
  <c r="H238" i="47" s="1"/>
  <c r="F238" i="47"/>
  <c r="G238" i="47"/>
  <c r="K238" i="47"/>
  <c r="A239" i="47"/>
  <c r="B239" i="47"/>
  <c r="O239" i="47" s="1"/>
  <c r="C239" i="47"/>
  <c r="D239" i="47"/>
  <c r="E239" i="47"/>
  <c r="F239" i="47"/>
  <c r="G239" i="47"/>
  <c r="H239" i="47"/>
  <c r="J239" i="47"/>
  <c r="A240" i="47"/>
  <c r="B240" i="47" s="1"/>
  <c r="L240" i="47" s="1"/>
  <c r="D240" i="47"/>
  <c r="E240" i="47"/>
  <c r="H240" i="47" s="1"/>
  <c r="F240" i="47"/>
  <c r="G240" i="47"/>
  <c r="I240" i="47"/>
  <c r="J240" i="47"/>
  <c r="K240" i="47"/>
  <c r="A241" i="47"/>
  <c r="C241" i="47" s="1"/>
  <c r="B241" i="47"/>
  <c r="O241" i="47" s="1"/>
  <c r="D241" i="47"/>
  <c r="E241" i="47"/>
  <c r="F241" i="47"/>
  <c r="G241" i="47"/>
  <c r="H241" i="47"/>
  <c r="A242" i="47"/>
  <c r="B242" i="47" s="1"/>
  <c r="L242" i="47" s="1"/>
  <c r="C242" i="47"/>
  <c r="D242" i="47"/>
  <c r="J242" i="47" s="1"/>
  <c r="E242" i="47"/>
  <c r="F242" i="47"/>
  <c r="G242" i="47"/>
  <c r="K242" i="47"/>
  <c r="A243" i="47"/>
  <c r="B243" i="47"/>
  <c r="O243" i="47" s="1"/>
  <c r="C243" i="47"/>
  <c r="D243" i="47"/>
  <c r="E243" i="47"/>
  <c r="F243" i="47"/>
  <c r="G243" i="47"/>
  <c r="H243" i="47"/>
  <c r="J243" i="47"/>
  <c r="A244" i="47"/>
  <c r="D244" i="47"/>
  <c r="E244" i="47"/>
  <c r="H244" i="47" s="1"/>
  <c r="F244" i="47"/>
  <c r="G244" i="47"/>
  <c r="I244" i="47"/>
  <c r="J244" i="47"/>
  <c r="K244" i="47"/>
  <c r="A245" i="47"/>
  <c r="C245" i="47" s="1"/>
  <c r="B245" i="47"/>
  <c r="O245" i="47" s="1"/>
  <c r="D245" i="47"/>
  <c r="E245" i="47"/>
  <c r="F245" i="47"/>
  <c r="G245" i="47"/>
  <c r="H245" i="47"/>
  <c r="A246" i="47"/>
  <c r="B246" i="47" s="1"/>
  <c r="L246" i="47" s="1"/>
  <c r="C246" i="47"/>
  <c r="D246" i="47"/>
  <c r="J246" i="47" s="1"/>
  <c r="E246" i="47"/>
  <c r="H246" i="47" s="1"/>
  <c r="F246" i="47"/>
  <c r="G246" i="47"/>
  <c r="K246" i="47"/>
  <c r="A247" i="47"/>
  <c r="B247" i="47"/>
  <c r="O247" i="47" s="1"/>
  <c r="C247" i="47"/>
  <c r="D247" i="47"/>
  <c r="E247" i="47"/>
  <c r="F247" i="47"/>
  <c r="G247" i="47"/>
  <c r="H247" i="47"/>
  <c r="J247" i="47"/>
  <c r="A248" i="47"/>
  <c r="B248" i="47" s="1"/>
  <c r="L248" i="47" s="1"/>
  <c r="D248" i="47"/>
  <c r="E248" i="47"/>
  <c r="H248" i="47" s="1"/>
  <c r="F248" i="47"/>
  <c r="G248" i="47"/>
  <c r="I248" i="47"/>
  <c r="J248" i="47"/>
  <c r="K248" i="47"/>
  <c r="A249" i="47"/>
  <c r="C249" i="47" s="1"/>
  <c r="B249" i="47"/>
  <c r="O249" i="47" s="1"/>
  <c r="D249" i="47"/>
  <c r="E249" i="47"/>
  <c r="F249" i="47"/>
  <c r="G249" i="47"/>
  <c r="H249" i="47"/>
  <c r="A250" i="47"/>
  <c r="B250" i="47" s="1"/>
  <c r="L250" i="47" s="1"/>
  <c r="C250" i="47"/>
  <c r="D250" i="47"/>
  <c r="J250" i="47" s="1"/>
  <c r="E250" i="47"/>
  <c r="F250" i="47"/>
  <c r="G250" i="47"/>
  <c r="A251" i="47"/>
  <c r="B251" i="47"/>
  <c r="O251" i="47" s="1"/>
  <c r="C251" i="47"/>
  <c r="D251" i="47"/>
  <c r="E251" i="47"/>
  <c r="F251" i="47"/>
  <c r="G251" i="47"/>
  <c r="H251" i="47"/>
  <c r="J251" i="47"/>
  <c r="A252" i="47"/>
  <c r="D252" i="47"/>
  <c r="E252" i="47"/>
  <c r="H252" i="47" s="1"/>
  <c r="F252" i="47"/>
  <c r="G252" i="47"/>
  <c r="I252" i="47"/>
  <c r="J252" i="47"/>
  <c r="K252" i="47"/>
  <c r="A253" i="47"/>
  <c r="C253" i="47" s="1"/>
  <c r="B253" i="47"/>
  <c r="O253" i="47" s="1"/>
  <c r="D253" i="47"/>
  <c r="E253" i="47"/>
  <c r="F253" i="47"/>
  <c r="G253" i="47"/>
  <c r="H253" i="47"/>
  <c r="A254" i="47"/>
  <c r="B254" i="47" s="1"/>
  <c r="L254" i="47" s="1"/>
  <c r="C254" i="47"/>
  <c r="D254" i="47"/>
  <c r="J254" i="47" s="1"/>
  <c r="E254" i="47"/>
  <c r="H254" i="47" s="1"/>
  <c r="F254" i="47"/>
  <c r="G254" i="47"/>
  <c r="K254" i="47"/>
  <c r="A255" i="47"/>
  <c r="B255" i="47"/>
  <c r="O255" i="47" s="1"/>
  <c r="C255" i="47"/>
  <c r="D255" i="47"/>
  <c r="E255" i="47"/>
  <c r="F255" i="47"/>
  <c r="G255" i="47"/>
  <c r="H255" i="47"/>
  <c r="J255" i="47"/>
  <c r="A256" i="47"/>
  <c r="B256" i="47" s="1"/>
  <c r="L256" i="47" s="1"/>
  <c r="D256" i="47"/>
  <c r="E256" i="47"/>
  <c r="H256" i="47" s="1"/>
  <c r="F256" i="47"/>
  <c r="G256" i="47"/>
  <c r="I256" i="47"/>
  <c r="J256" i="47"/>
  <c r="K256" i="47"/>
  <c r="A257" i="47"/>
  <c r="C257" i="47" s="1"/>
  <c r="B257" i="47"/>
  <c r="O257" i="47" s="1"/>
  <c r="D257" i="47"/>
  <c r="E257" i="47"/>
  <c r="F257" i="47"/>
  <c r="G257" i="47"/>
  <c r="H257" i="47"/>
  <c r="A258" i="47"/>
  <c r="B258" i="47" s="1"/>
  <c r="L258" i="47" s="1"/>
  <c r="C258" i="47"/>
  <c r="D258" i="47"/>
  <c r="J258" i="47" s="1"/>
  <c r="E258" i="47"/>
  <c r="F258" i="47"/>
  <c r="G258" i="47"/>
  <c r="K258" i="47"/>
  <c r="A259" i="47"/>
  <c r="B259" i="47"/>
  <c r="O259" i="47" s="1"/>
  <c r="C259" i="47"/>
  <c r="D259" i="47"/>
  <c r="E259" i="47"/>
  <c r="F259" i="47"/>
  <c r="G259" i="47"/>
  <c r="H259" i="47"/>
  <c r="J259" i="47"/>
  <c r="A260" i="47"/>
  <c r="D260" i="47"/>
  <c r="E260" i="47"/>
  <c r="H260" i="47" s="1"/>
  <c r="F260" i="47"/>
  <c r="G260" i="47"/>
  <c r="I260" i="47"/>
  <c r="J260" i="47"/>
  <c r="K260" i="47"/>
  <c r="A261" i="47"/>
  <c r="C261" i="47" s="1"/>
  <c r="B261" i="47"/>
  <c r="O261" i="47" s="1"/>
  <c r="D261" i="47"/>
  <c r="E261" i="47"/>
  <c r="F261" i="47"/>
  <c r="G261" i="47"/>
  <c r="H261" i="47"/>
  <c r="A262" i="47"/>
  <c r="B262" i="47" s="1"/>
  <c r="L262" i="47" s="1"/>
  <c r="C262" i="47"/>
  <c r="D262" i="47"/>
  <c r="J262" i="47" s="1"/>
  <c r="E262" i="47"/>
  <c r="H262" i="47" s="1"/>
  <c r="F262" i="47"/>
  <c r="G262" i="47"/>
  <c r="K262" i="47"/>
  <c r="A263" i="47"/>
  <c r="B263" i="47"/>
  <c r="O263" i="47" s="1"/>
  <c r="C263" i="47"/>
  <c r="D263" i="47"/>
  <c r="E263" i="47"/>
  <c r="F263" i="47"/>
  <c r="G263" i="47"/>
  <c r="H263" i="47"/>
  <c r="J263" i="47"/>
  <c r="A264" i="47"/>
  <c r="B264" i="47" s="1"/>
  <c r="L264" i="47" s="1"/>
  <c r="D264" i="47"/>
  <c r="E264" i="47"/>
  <c r="H264" i="47" s="1"/>
  <c r="F264" i="47"/>
  <c r="G264" i="47"/>
  <c r="I264" i="47"/>
  <c r="J264" i="47"/>
  <c r="K264" i="47"/>
  <c r="A265" i="47"/>
  <c r="C265" i="47" s="1"/>
  <c r="B265" i="47"/>
  <c r="O265" i="47" s="1"/>
  <c r="D265" i="47"/>
  <c r="E265" i="47"/>
  <c r="F265" i="47"/>
  <c r="G265" i="47"/>
  <c r="H265" i="47"/>
  <c r="A266" i="47"/>
  <c r="B266" i="47" s="1"/>
  <c r="L266" i="47" s="1"/>
  <c r="C266" i="47"/>
  <c r="D266" i="47"/>
  <c r="J266" i="47" s="1"/>
  <c r="E266" i="47"/>
  <c r="F266" i="47"/>
  <c r="G266" i="47"/>
  <c r="A267" i="47"/>
  <c r="B267" i="47"/>
  <c r="O267" i="47" s="1"/>
  <c r="C267" i="47"/>
  <c r="D267" i="47"/>
  <c r="E267" i="47"/>
  <c r="F267" i="47"/>
  <c r="G267" i="47"/>
  <c r="H267" i="47"/>
  <c r="J267" i="47"/>
  <c r="A268" i="47"/>
  <c r="D268" i="47"/>
  <c r="E268" i="47"/>
  <c r="H268" i="47" s="1"/>
  <c r="F268" i="47"/>
  <c r="G268" i="47"/>
  <c r="I268" i="47"/>
  <c r="J268" i="47"/>
  <c r="K268" i="47"/>
  <c r="A269" i="47"/>
  <c r="C269" i="47" s="1"/>
  <c r="B269" i="47"/>
  <c r="O269" i="47" s="1"/>
  <c r="D269" i="47"/>
  <c r="E269" i="47"/>
  <c r="F269" i="47"/>
  <c r="G269" i="47"/>
  <c r="H269" i="47"/>
  <c r="A270" i="47"/>
  <c r="B270" i="47" s="1"/>
  <c r="L270" i="47" s="1"/>
  <c r="C270" i="47"/>
  <c r="D270" i="47"/>
  <c r="J270" i="47" s="1"/>
  <c r="E270" i="47"/>
  <c r="H270" i="47" s="1"/>
  <c r="F270" i="47"/>
  <c r="G270" i="47"/>
  <c r="K270" i="47"/>
  <c r="A271" i="47"/>
  <c r="B271" i="47"/>
  <c r="O271" i="47" s="1"/>
  <c r="C271" i="47"/>
  <c r="D271" i="47"/>
  <c r="I271" i="47" s="1"/>
  <c r="E271" i="47"/>
  <c r="F271" i="47"/>
  <c r="G271" i="47"/>
  <c r="H271" i="47"/>
  <c r="J271" i="47"/>
  <c r="N271" i="47"/>
  <c r="A272" i="47"/>
  <c r="D272" i="47"/>
  <c r="E272" i="47"/>
  <c r="F272" i="47"/>
  <c r="G272" i="47"/>
  <c r="J272" i="47"/>
  <c r="A273" i="47"/>
  <c r="C273" i="47" s="1"/>
  <c r="D273" i="47"/>
  <c r="E273" i="47"/>
  <c r="F273" i="47"/>
  <c r="G273" i="47"/>
  <c r="H273" i="47"/>
  <c r="A274" i="47"/>
  <c r="D274" i="47"/>
  <c r="J274" i="47" s="1"/>
  <c r="E274" i="47"/>
  <c r="F274" i="47"/>
  <c r="G274" i="47"/>
  <c r="H274" i="47"/>
  <c r="K274" i="47"/>
  <c r="A275" i="47"/>
  <c r="B275" i="47"/>
  <c r="O275" i="47" s="1"/>
  <c r="C275" i="47"/>
  <c r="D275" i="47"/>
  <c r="I275" i="47" s="1"/>
  <c r="E275" i="47"/>
  <c r="F275" i="47"/>
  <c r="G275" i="47"/>
  <c r="H275" i="47"/>
  <c r="J275" i="47"/>
  <c r="N275" i="47"/>
  <c r="A276" i="47"/>
  <c r="D276" i="47"/>
  <c r="E276" i="47"/>
  <c r="F276" i="47"/>
  <c r="G276" i="47"/>
  <c r="J276" i="47"/>
  <c r="A277" i="47"/>
  <c r="C277" i="47" s="1"/>
  <c r="D277" i="47"/>
  <c r="E277" i="47"/>
  <c r="F277" i="47"/>
  <c r="G277" i="47"/>
  <c r="H277" i="47"/>
  <c r="A278" i="47"/>
  <c r="D278" i="47"/>
  <c r="J278" i="47" s="1"/>
  <c r="E278" i="47"/>
  <c r="F278" i="47"/>
  <c r="G278" i="47"/>
  <c r="H278" i="47"/>
  <c r="K278" i="47"/>
  <c r="A279" i="47"/>
  <c r="B279" i="47"/>
  <c r="O279" i="47" s="1"/>
  <c r="C279" i="47"/>
  <c r="D279" i="47"/>
  <c r="I279" i="47" s="1"/>
  <c r="E279" i="47"/>
  <c r="F279" i="47"/>
  <c r="G279" i="47"/>
  <c r="H279" i="47"/>
  <c r="J279" i="47"/>
  <c r="N279" i="47"/>
  <c r="A280" i="47"/>
  <c r="D280" i="47"/>
  <c r="E280" i="47"/>
  <c r="F280" i="47"/>
  <c r="G280" i="47"/>
  <c r="J280" i="47"/>
  <c r="A281" i="47"/>
  <c r="C281" i="47" s="1"/>
  <c r="D281" i="47"/>
  <c r="E281" i="47"/>
  <c r="F281" i="47"/>
  <c r="G281" i="47"/>
  <c r="H281" i="47"/>
  <c r="A282" i="47"/>
  <c r="D282" i="47"/>
  <c r="J282" i="47" s="1"/>
  <c r="E282" i="47"/>
  <c r="F282" i="47"/>
  <c r="G282" i="47"/>
  <c r="H282" i="47"/>
  <c r="K282" i="47"/>
  <c r="A283" i="47"/>
  <c r="B283" i="47"/>
  <c r="L283" i="47" s="1"/>
  <c r="C283" i="47"/>
  <c r="D283" i="47"/>
  <c r="E283" i="47"/>
  <c r="F283" i="47"/>
  <c r="G283" i="47"/>
  <c r="H283" i="47"/>
  <c r="J283" i="47"/>
  <c r="K283" i="47"/>
  <c r="A284" i="47"/>
  <c r="D284" i="47"/>
  <c r="E284" i="47"/>
  <c r="F284" i="47"/>
  <c r="G284" i="47"/>
  <c r="J284" i="47"/>
  <c r="A285" i="47"/>
  <c r="C285" i="47" s="1"/>
  <c r="D285" i="47"/>
  <c r="E285" i="47"/>
  <c r="F285" i="47"/>
  <c r="G285" i="47"/>
  <c r="H285" i="47"/>
  <c r="A286" i="47"/>
  <c r="D286" i="47"/>
  <c r="J286" i="47" s="1"/>
  <c r="E286" i="47"/>
  <c r="F286" i="47"/>
  <c r="G286" i="47"/>
  <c r="H286" i="47"/>
  <c r="K286" i="47"/>
  <c r="A287" i="47"/>
  <c r="B287" i="47"/>
  <c r="L287" i="47" s="1"/>
  <c r="C287" i="47"/>
  <c r="D287" i="47"/>
  <c r="E287" i="47"/>
  <c r="F287" i="47"/>
  <c r="G287" i="47"/>
  <c r="H287" i="47"/>
  <c r="J287" i="47"/>
  <c r="K287" i="47"/>
  <c r="A288" i="47"/>
  <c r="D288" i="47"/>
  <c r="E288" i="47"/>
  <c r="F288" i="47"/>
  <c r="G288" i="47"/>
  <c r="J288" i="47"/>
  <c r="A289" i="47"/>
  <c r="C289" i="47" s="1"/>
  <c r="D289" i="47"/>
  <c r="E289" i="47"/>
  <c r="F289" i="47"/>
  <c r="G289" i="47"/>
  <c r="H289" i="47"/>
  <c r="A290" i="47"/>
  <c r="D290" i="47"/>
  <c r="J290" i="47" s="1"/>
  <c r="E290" i="47"/>
  <c r="F290" i="47"/>
  <c r="G290" i="47"/>
  <c r="H290" i="47"/>
  <c r="K290" i="47"/>
  <c r="A291" i="47"/>
  <c r="B291" i="47"/>
  <c r="O291" i="47" s="1"/>
  <c r="C291" i="47"/>
  <c r="D291" i="47"/>
  <c r="E291" i="47"/>
  <c r="F291" i="47"/>
  <c r="G291" i="47"/>
  <c r="H291" i="47"/>
  <c r="J291" i="47"/>
  <c r="K291" i="47"/>
  <c r="A292" i="47"/>
  <c r="D292" i="47"/>
  <c r="E292" i="47"/>
  <c r="F292" i="47"/>
  <c r="G292" i="47"/>
  <c r="J292" i="47"/>
  <c r="A293" i="47"/>
  <c r="C293" i="47" s="1"/>
  <c r="D293" i="47"/>
  <c r="E293" i="47"/>
  <c r="F293" i="47"/>
  <c r="G293" i="47"/>
  <c r="H293" i="47"/>
  <c r="A294" i="47"/>
  <c r="D294" i="47"/>
  <c r="J294" i="47" s="1"/>
  <c r="E294" i="47"/>
  <c r="F294" i="47"/>
  <c r="G294" i="47"/>
  <c r="H294" i="47"/>
  <c r="K294" i="47"/>
  <c r="A295" i="47"/>
  <c r="B295" i="47"/>
  <c r="L295" i="47" s="1"/>
  <c r="C295" i="47"/>
  <c r="D295" i="47"/>
  <c r="E295" i="47"/>
  <c r="F295" i="47"/>
  <c r="G295" i="47"/>
  <c r="H295" i="47"/>
  <c r="J295" i="47"/>
  <c r="K295" i="47"/>
  <c r="A296" i="47"/>
  <c r="D296" i="47"/>
  <c r="E296" i="47"/>
  <c r="F296" i="47"/>
  <c r="G296" i="47"/>
  <c r="J296" i="47"/>
  <c r="A297" i="47"/>
  <c r="C297" i="47" s="1"/>
  <c r="D297" i="47"/>
  <c r="E297" i="47"/>
  <c r="F297" i="47"/>
  <c r="G297" i="47"/>
  <c r="H297" i="47"/>
  <c r="A298" i="47"/>
  <c r="D298" i="47"/>
  <c r="J298" i="47" s="1"/>
  <c r="E298" i="47"/>
  <c r="F298" i="47"/>
  <c r="G298" i="47"/>
  <c r="H298" i="47"/>
  <c r="K298" i="47"/>
  <c r="A299" i="47"/>
  <c r="B299" i="47"/>
  <c r="L299" i="47" s="1"/>
  <c r="C299" i="47"/>
  <c r="D299" i="47"/>
  <c r="E299" i="47"/>
  <c r="F299" i="47"/>
  <c r="G299" i="47"/>
  <c r="H299" i="47"/>
  <c r="J299" i="47"/>
  <c r="K299" i="47"/>
  <c r="A300" i="47"/>
  <c r="D300" i="47"/>
  <c r="E300" i="47"/>
  <c r="F300" i="47"/>
  <c r="G300" i="47"/>
  <c r="J300" i="47"/>
  <c r="A301" i="47"/>
  <c r="C301" i="47" s="1"/>
  <c r="D301" i="47"/>
  <c r="E301" i="47"/>
  <c r="F301" i="47"/>
  <c r="G301" i="47"/>
  <c r="H301" i="47"/>
  <c r="A302" i="47"/>
  <c r="D302" i="47"/>
  <c r="J302" i="47" s="1"/>
  <c r="E302" i="47"/>
  <c r="F302" i="47"/>
  <c r="G302" i="47"/>
  <c r="H302" i="47"/>
  <c r="K302" i="47"/>
  <c r="A303" i="47"/>
  <c r="B303" i="47"/>
  <c r="L303" i="47" s="1"/>
  <c r="C303" i="47"/>
  <c r="D303" i="47"/>
  <c r="E303" i="47"/>
  <c r="F303" i="47"/>
  <c r="G303" i="47"/>
  <c r="H303" i="47"/>
  <c r="J303" i="47"/>
  <c r="K303" i="47"/>
  <c r="A304" i="47"/>
  <c r="D304" i="47"/>
  <c r="E304" i="47"/>
  <c r="F304" i="47"/>
  <c r="G304" i="47"/>
  <c r="J304" i="47"/>
  <c r="A305" i="47"/>
  <c r="C305" i="47" s="1"/>
  <c r="D305" i="47"/>
  <c r="E305" i="47"/>
  <c r="F305" i="47"/>
  <c r="G305" i="47"/>
  <c r="H305" i="47"/>
  <c r="A306" i="47"/>
  <c r="D306" i="47"/>
  <c r="J306" i="47" s="1"/>
  <c r="E306" i="47"/>
  <c r="F306" i="47"/>
  <c r="G306" i="47"/>
  <c r="H306" i="47"/>
  <c r="K306" i="47"/>
  <c r="A307" i="47"/>
  <c r="B307" i="47"/>
  <c r="O307" i="47" s="1"/>
  <c r="C307" i="47"/>
  <c r="D307" i="47"/>
  <c r="E307" i="47"/>
  <c r="F307" i="47"/>
  <c r="G307" i="47"/>
  <c r="H307" i="47"/>
  <c r="J307" i="47"/>
  <c r="K307" i="47"/>
  <c r="A308" i="47"/>
  <c r="D308" i="47"/>
  <c r="E308" i="47"/>
  <c r="F308" i="47"/>
  <c r="G308" i="47"/>
  <c r="J308" i="47"/>
  <c r="A309" i="47"/>
  <c r="C309" i="47" s="1"/>
  <c r="D309" i="47"/>
  <c r="E309" i="47"/>
  <c r="F309" i="47"/>
  <c r="G309" i="47"/>
  <c r="H309" i="47"/>
  <c r="A310" i="47"/>
  <c r="D310" i="47"/>
  <c r="J310" i="47" s="1"/>
  <c r="E310" i="47"/>
  <c r="F310" i="47"/>
  <c r="G310" i="47"/>
  <c r="H310" i="47"/>
  <c r="K310" i="47"/>
  <c r="A311" i="47"/>
  <c r="B311" i="47"/>
  <c r="L311" i="47" s="1"/>
  <c r="C311" i="47"/>
  <c r="D311" i="47"/>
  <c r="E311" i="47"/>
  <c r="F311" i="47"/>
  <c r="G311" i="47"/>
  <c r="H311" i="47"/>
  <c r="J311" i="47"/>
  <c r="K311" i="47"/>
  <c r="A312" i="47"/>
  <c r="D312" i="47"/>
  <c r="E312" i="47"/>
  <c r="F312" i="47"/>
  <c r="G312" i="47"/>
  <c r="J312" i="47"/>
  <c r="A313" i="47"/>
  <c r="C313" i="47" s="1"/>
  <c r="D313" i="47"/>
  <c r="E313" i="47"/>
  <c r="F313" i="47"/>
  <c r="G313" i="47"/>
  <c r="H313" i="47"/>
  <c r="A314" i="47"/>
  <c r="D314" i="47"/>
  <c r="J314" i="47" s="1"/>
  <c r="E314" i="47"/>
  <c r="F314" i="47"/>
  <c r="G314" i="47"/>
  <c r="H314" i="47"/>
  <c r="K314" i="47"/>
  <c r="A315" i="47"/>
  <c r="B315" i="47"/>
  <c r="L315" i="47" s="1"/>
  <c r="C315" i="47"/>
  <c r="D315" i="47"/>
  <c r="E315" i="47"/>
  <c r="F315" i="47"/>
  <c r="G315" i="47"/>
  <c r="H315" i="47"/>
  <c r="J315" i="47"/>
  <c r="K315" i="47"/>
  <c r="A316" i="47"/>
  <c r="D316" i="47"/>
  <c r="E316" i="47"/>
  <c r="F316" i="47"/>
  <c r="G316" i="47"/>
  <c r="J316" i="47"/>
  <c r="A317" i="47"/>
  <c r="C317" i="47" s="1"/>
  <c r="D317" i="47"/>
  <c r="E317" i="47"/>
  <c r="F317" i="47"/>
  <c r="G317" i="47"/>
  <c r="H317" i="47"/>
  <c r="A318" i="47"/>
  <c r="D318" i="47"/>
  <c r="J318" i="47" s="1"/>
  <c r="E318" i="47"/>
  <c r="F318" i="47"/>
  <c r="G318" i="47"/>
  <c r="H318" i="47"/>
  <c r="K318" i="47"/>
  <c r="A319" i="47"/>
  <c r="B319" i="47"/>
  <c r="L319" i="47" s="1"/>
  <c r="C319" i="47"/>
  <c r="D319" i="47"/>
  <c r="E319" i="47"/>
  <c r="F319" i="47"/>
  <c r="G319" i="47"/>
  <c r="H319" i="47"/>
  <c r="J319" i="47"/>
  <c r="K319" i="47"/>
  <c r="A320" i="47"/>
  <c r="D320" i="47"/>
  <c r="E320" i="47"/>
  <c r="F320" i="47"/>
  <c r="G320" i="47"/>
  <c r="J320" i="47"/>
  <c r="A321" i="47"/>
  <c r="C321" i="47" s="1"/>
  <c r="D321" i="47"/>
  <c r="E321" i="47"/>
  <c r="F321" i="47"/>
  <c r="G321" i="47"/>
  <c r="H321" i="47"/>
  <c r="A322" i="47"/>
  <c r="D322" i="47"/>
  <c r="J322" i="47" s="1"/>
  <c r="E322" i="47"/>
  <c r="F322" i="47"/>
  <c r="G322" i="47"/>
  <c r="H322" i="47"/>
  <c r="K322" i="47"/>
  <c r="A323" i="47"/>
  <c r="B323" i="47"/>
  <c r="O323" i="47" s="1"/>
  <c r="C323" i="47"/>
  <c r="D323" i="47"/>
  <c r="E323" i="47"/>
  <c r="F323" i="47"/>
  <c r="G323" i="47"/>
  <c r="H323" i="47"/>
  <c r="J323" i="47"/>
  <c r="K323" i="47"/>
  <c r="A324" i="47"/>
  <c r="D324" i="47"/>
  <c r="E324" i="47"/>
  <c r="F324" i="47"/>
  <c r="G324" i="47"/>
  <c r="J324" i="47"/>
  <c r="A325" i="47"/>
  <c r="C325" i="47" s="1"/>
  <c r="D325" i="47"/>
  <c r="E325" i="47"/>
  <c r="F325" i="47"/>
  <c r="G325" i="47"/>
  <c r="H325" i="47"/>
  <c r="A326" i="47"/>
  <c r="D326" i="47"/>
  <c r="J326" i="47" s="1"/>
  <c r="E326" i="47"/>
  <c r="F326" i="47"/>
  <c r="G326" i="47"/>
  <c r="H326" i="47"/>
  <c r="K326" i="47"/>
  <c r="A327" i="47"/>
  <c r="B327" i="47"/>
  <c r="L327" i="47" s="1"/>
  <c r="C327" i="47"/>
  <c r="D327" i="47"/>
  <c r="E327" i="47"/>
  <c r="F327" i="47"/>
  <c r="G327" i="47"/>
  <c r="H327" i="47"/>
  <c r="J327" i="47"/>
  <c r="K327" i="47"/>
  <c r="A328" i="47"/>
  <c r="D328" i="47"/>
  <c r="E328" i="47"/>
  <c r="F328" i="47"/>
  <c r="G328" i="47"/>
  <c r="J328" i="47"/>
  <c r="A329" i="47"/>
  <c r="C329" i="47" s="1"/>
  <c r="D329" i="47"/>
  <c r="E329" i="47"/>
  <c r="F329" i="47"/>
  <c r="G329" i="47"/>
  <c r="H329" i="47"/>
  <c r="A330" i="47"/>
  <c r="D330" i="47"/>
  <c r="J330" i="47" s="1"/>
  <c r="E330" i="47"/>
  <c r="F330" i="47"/>
  <c r="G330" i="47"/>
  <c r="H330" i="47"/>
  <c r="K330" i="47"/>
  <c r="A331" i="47"/>
  <c r="B331" i="47"/>
  <c r="L331" i="47" s="1"/>
  <c r="C331" i="47"/>
  <c r="D331" i="47"/>
  <c r="E331" i="47"/>
  <c r="F331" i="47"/>
  <c r="G331" i="47"/>
  <c r="H331" i="47"/>
  <c r="J331" i="47"/>
  <c r="K331" i="47"/>
  <c r="A332" i="47"/>
  <c r="D332" i="47"/>
  <c r="E332" i="47"/>
  <c r="F332" i="47"/>
  <c r="G332" i="47"/>
  <c r="J332" i="47"/>
  <c r="A333" i="47"/>
  <c r="C333" i="47" s="1"/>
  <c r="D333" i="47"/>
  <c r="E333" i="47"/>
  <c r="F333" i="47"/>
  <c r="G333" i="47"/>
  <c r="H333" i="47"/>
  <c r="A334" i="47"/>
  <c r="D334" i="47"/>
  <c r="J334" i="47" s="1"/>
  <c r="E334" i="47"/>
  <c r="F334" i="47"/>
  <c r="G334" i="47"/>
  <c r="H334" i="47"/>
  <c r="K334" i="47"/>
  <c r="A335" i="47"/>
  <c r="B335" i="47"/>
  <c r="L335" i="47" s="1"/>
  <c r="C335" i="47"/>
  <c r="D335" i="47"/>
  <c r="E335" i="47"/>
  <c r="F335" i="47"/>
  <c r="G335" i="47"/>
  <c r="H335" i="47"/>
  <c r="J335" i="47"/>
  <c r="K335" i="47"/>
  <c r="A336" i="47"/>
  <c r="B336" i="47" s="1"/>
  <c r="L336" i="47" s="1"/>
  <c r="C336" i="47"/>
  <c r="D336" i="47"/>
  <c r="E336" i="47"/>
  <c r="F336" i="47"/>
  <c r="G336" i="47"/>
  <c r="J336" i="47"/>
  <c r="A337" i="47"/>
  <c r="D337" i="47"/>
  <c r="E337" i="47"/>
  <c r="F337" i="47"/>
  <c r="G337" i="47"/>
  <c r="H337" i="47"/>
  <c r="J337" i="47"/>
  <c r="A338" i="47"/>
  <c r="D338" i="47"/>
  <c r="E338" i="47"/>
  <c r="F338" i="47"/>
  <c r="G338" i="47"/>
  <c r="H338" i="47"/>
  <c r="A339" i="47"/>
  <c r="B339" i="47"/>
  <c r="O339" i="47" s="1"/>
  <c r="C339" i="47"/>
  <c r="D339" i="47"/>
  <c r="E339" i="47"/>
  <c r="F339" i="47"/>
  <c r="G339" i="47"/>
  <c r="H339" i="47"/>
  <c r="J339" i="47"/>
  <c r="K339" i="47"/>
  <c r="A340" i="47"/>
  <c r="B340" i="47" s="1"/>
  <c r="L340" i="47" s="1"/>
  <c r="D340" i="47"/>
  <c r="E340" i="47"/>
  <c r="F340" i="47"/>
  <c r="G340" i="47"/>
  <c r="J340" i="47"/>
  <c r="A341" i="47"/>
  <c r="D341" i="47"/>
  <c r="J341" i="47" s="1"/>
  <c r="E341" i="47"/>
  <c r="F341" i="47"/>
  <c r="G341" i="47"/>
  <c r="H341" i="47"/>
  <c r="A342" i="47"/>
  <c r="D342" i="47"/>
  <c r="E342" i="47"/>
  <c r="F342" i="47"/>
  <c r="G342" i="47"/>
  <c r="H342" i="47"/>
  <c r="K342" i="47"/>
  <c r="A343" i="47"/>
  <c r="B343" i="47"/>
  <c r="O343" i="47" s="1"/>
  <c r="C343" i="47"/>
  <c r="D343" i="47"/>
  <c r="E343" i="47"/>
  <c r="F343" i="47"/>
  <c r="G343" i="47"/>
  <c r="H343" i="47"/>
  <c r="J343" i="47"/>
  <c r="K343" i="47"/>
  <c r="A344" i="47"/>
  <c r="B344" i="47" s="1"/>
  <c r="L344" i="47" s="1"/>
  <c r="C344" i="47"/>
  <c r="D344" i="47"/>
  <c r="E344" i="47"/>
  <c r="F344" i="47"/>
  <c r="G344" i="47"/>
  <c r="J344" i="47"/>
  <c r="A345" i="47"/>
  <c r="D345" i="47"/>
  <c r="E345" i="47"/>
  <c r="F345" i="47"/>
  <c r="G345" i="47"/>
  <c r="H345" i="47"/>
  <c r="J345" i="47"/>
  <c r="A346" i="47"/>
  <c r="D346" i="47"/>
  <c r="K346" i="47" s="1"/>
  <c r="E346" i="47"/>
  <c r="F346" i="47"/>
  <c r="G346" i="47"/>
  <c r="H346" i="47"/>
  <c r="A347" i="47"/>
  <c r="B347" i="47"/>
  <c r="L347" i="47" s="1"/>
  <c r="C347" i="47"/>
  <c r="D347" i="47"/>
  <c r="E347" i="47"/>
  <c r="F347" i="47"/>
  <c r="G347" i="47"/>
  <c r="H347" i="47"/>
  <c r="J347" i="47"/>
  <c r="K347" i="47"/>
  <c r="A348" i="47"/>
  <c r="B348" i="47" s="1"/>
  <c r="L348" i="47" s="1"/>
  <c r="D348" i="47"/>
  <c r="E348" i="47"/>
  <c r="F348" i="47"/>
  <c r="G348" i="47"/>
  <c r="J348" i="47"/>
  <c r="A349" i="47"/>
  <c r="D349" i="47"/>
  <c r="E349" i="47"/>
  <c r="F349" i="47"/>
  <c r="G349" i="47"/>
  <c r="H349" i="47"/>
  <c r="A350" i="47"/>
  <c r="D350" i="47"/>
  <c r="E350" i="47"/>
  <c r="F350" i="47"/>
  <c r="G350" i="47"/>
  <c r="H350" i="47"/>
  <c r="K350" i="47"/>
  <c r="A351" i="47"/>
  <c r="B351" i="47"/>
  <c r="L351" i="47" s="1"/>
  <c r="C351" i="47"/>
  <c r="D351" i="47"/>
  <c r="E351" i="47"/>
  <c r="F351" i="47"/>
  <c r="G351" i="47"/>
  <c r="H351" i="47"/>
  <c r="J351" i="47"/>
  <c r="K351" i="47"/>
  <c r="A352" i="47"/>
  <c r="B352" i="47" s="1"/>
  <c r="L352" i="47" s="1"/>
  <c r="C352" i="47"/>
  <c r="D352" i="47"/>
  <c r="E352" i="47"/>
  <c r="F352" i="47"/>
  <c r="G352" i="47"/>
  <c r="J352" i="47"/>
  <c r="A353" i="47"/>
  <c r="D353" i="47"/>
  <c r="E353" i="47"/>
  <c r="F353" i="47"/>
  <c r="G353" i="47"/>
  <c r="H353" i="47"/>
  <c r="J353" i="47"/>
  <c r="A354" i="47"/>
  <c r="D354" i="47"/>
  <c r="E354" i="47"/>
  <c r="F354" i="47"/>
  <c r="G354" i="47"/>
  <c r="H354" i="47"/>
  <c r="A355" i="47"/>
  <c r="B355" i="47"/>
  <c r="O355" i="47" s="1"/>
  <c r="C355" i="47"/>
  <c r="D355" i="47"/>
  <c r="E355" i="47"/>
  <c r="F355" i="47"/>
  <c r="G355" i="47"/>
  <c r="H355" i="47"/>
  <c r="J355" i="47"/>
  <c r="K355" i="47"/>
  <c r="A356" i="47"/>
  <c r="B356" i="47" s="1"/>
  <c r="L356" i="47" s="1"/>
  <c r="D356" i="47"/>
  <c r="E356" i="47"/>
  <c r="F356" i="47"/>
  <c r="G356" i="47"/>
  <c r="J356" i="47"/>
  <c r="A357" i="47"/>
  <c r="D357" i="47"/>
  <c r="J357" i="47" s="1"/>
  <c r="E357" i="47"/>
  <c r="F357" i="47"/>
  <c r="G357" i="47"/>
  <c r="H357" i="47"/>
  <c r="A358" i="47"/>
  <c r="D358" i="47"/>
  <c r="E358" i="47"/>
  <c r="F358" i="47"/>
  <c r="G358" i="47"/>
  <c r="H358" i="47"/>
  <c r="K358" i="47"/>
  <c r="A359" i="47"/>
  <c r="B359" i="47"/>
  <c r="O359" i="47" s="1"/>
  <c r="C359" i="47"/>
  <c r="D359" i="47"/>
  <c r="E359" i="47"/>
  <c r="F359" i="47"/>
  <c r="G359" i="47"/>
  <c r="H359" i="47"/>
  <c r="J359" i="47"/>
  <c r="K359" i="47"/>
  <c r="A360" i="47"/>
  <c r="B360" i="47" s="1"/>
  <c r="L360" i="47" s="1"/>
  <c r="C360" i="47"/>
  <c r="D360" i="47"/>
  <c r="E360" i="47"/>
  <c r="F360" i="47"/>
  <c r="G360" i="47"/>
  <c r="J360" i="47"/>
  <c r="A361" i="47"/>
  <c r="D361" i="47"/>
  <c r="E361" i="47"/>
  <c r="F361" i="47"/>
  <c r="G361" i="47"/>
  <c r="H361" i="47"/>
  <c r="J361" i="47"/>
  <c r="A362" i="47"/>
  <c r="D362" i="47"/>
  <c r="K362" i="47" s="1"/>
  <c r="E362" i="47"/>
  <c r="F362" i="47"/>
  <c r="G362" i="47"/>
  <c r="H362" i="47"/>
  <c r="A363" i="47"/>
  <c r="B363" i="47"/>
  <c r="L363" i="47" s="1"/>
  <c r="C363" i="47"/>
  <c r="D363" i="47"/>
  <c r="E363" i="47"/>
  <c r="F363" i="47"/>
  <c r="G363" i="47"/>
  <c r="H363" i="47"/>
  <c r="J363" i="47"/>
  <c r="K363" i="47"/>
  <c r="A364" i="47"/>
  <c r="B364" i="47" s="1"/>
  <c r="L364" i="47" s="1"/>
  <c r="D364" i="47"/>
  <c r="E364" i="47"/>
  <c r="F364" i="47"/>
  <c r="G364" i="47"/>
  <c r="J364" i="47"/>
  <c r="A365" i="47"/>
  <c r="D365" i="47"/>
  <c r="E365" i="47"/>
  <c r="F365" i="47"/>
  <c r="G365" i="47"/>
  <c r="H365" i="47"/>
  <c r="A366" i="47"/>
  <c r="D366" i="47"/>
  <c r="E366" i="47"/>
  <c r="F366" i="47"/>
  <c r="G366" i="47"/>
  <c r="H366" i="47"/>
  <c r="K366" i="47"/>
  <c r="A367" i="47"/>
  <c r="B367" i="47"/>
  <c r="L367" i="47" s="1"/>
  <c r="C367" i="47"/>
  <c r="D367" i="47"/>
  <c r="E367" i="47"/>
  <c r="F367" i="47"/>
  <c r="G367" i="47"/>
  <c r="H367" i="47"/>
  <c r="J367" i="47"/>
  <c r="K367" i="47"/>
  <c r="A368" i="47"/>
  <c r="B368" i="47" s="1"/>
  <c r="L368" i="47" s="1"/>
  <c r="C368" i="47"/>
  <c r="D368" i="47"/>
  <c r="E368" i="47"/>
  <c r="F368" i="47"/>
  <c r="G368" i="47"/>
  <c r="J368" i="47"/>
  <c r="A369" i="47"/>
  <c r="D369" i="47"/>
  <c r="E369" i="47"/>
  <c r="F369" i="47"/>
  <c r="G369" i="47"/>
  <c r="H369" i="47"/>
  <c r="J369" i="47"/>
  <c r="A370" i="47"/>
  <c r="D370" i="47"/>
  <c r="E370" i="47"/>
  <c r="F370" i="47"/>
  <c r="G370" i="47"/>
  <c r="H370" i="47"/>
  <c r="A371" i="47"/>
  <c r="B371" i="47"/>
  <c r="O371" i="47" s="1"/>
  <c r="C371" i="47"/>
  <c r="D371" i="47"/>
  <c r="E371" i="47"/>
  <c r="F371" i="47"/>
  <c r="G371" i="47"/>
  <c r="H371" i="47"/>
  <c r="J371" i="47"/>
  <c r="K371" i="47"/>
  <c r="A372" i="47"/>
  <c r="B372" i="47" s="1"/>
  <c r="L372" i="47" s="1"/>
  <c r="D372" i="47"/>
  <c r="E372" i="47"/>
  <c r="F372" i="47"/>
  <c r="G372" i="47"/>
  <c r="J372" i="47"/>
  <c r="A373" i="47"/>
  <c r="D373" i="47"/>
  <c r="J373" i="47" s="1"/>
  <c r="E373" i="47"/>
  <c r="F373" i="47"/>
  <c r="G373" i="47"/>
  <c r="H373" i="47"/>
  <c r="A374" i="47"/>
  <c r="D374" i="47"/>
  <c r="E374" i="47"/>
  <c r="F374" i="47"/>
  <c r="G374" i="47"/>
  <c r="H374" i="47"/>
  <c r="K374" i="47"/>
  <c r="A375" i="47"/>
  <c r="B375" i="47"/>
  <c r="O375" i="47" s="1"/>
  <c r="C375" i="47"/>
  <c r="D375" i="47"/>
  <c r="E375" i="47"/>
  <c r="F375" i="47"/>
  <c r="G375" i="47"/>
  <c r="H375" i="47"/>
  <c r="J375" i="47"/>
  <c r="K375" i="47"/>
  <c r="A376" i="47"/>
  <c r="B376" i="47" s="1"/>
  <c r="L376" i="47" s="1"/>
  <c r="C376" i="47"/>
  <c r="D376" i="47"/>
  <c r="E376" i="47"/>
  <c r="F376" i="47"/>
  <c r="G376" i="47"/>
  <c r="J376" i="47"/>
  <c r="A377" i="47"/>
  <c r="D377" i="47"/>
  <c r="E377" i="47"/>
  <c r="F377" i="47"/>
  <c r="G377" i="47"/>
  <c r="H377" i="47"/>
  <c r="J377" i="47"/>
  <c r="A378" i="47"/>
  <c r="D378" i="47"/>
  <c r="K378" i="47" s="1"/>
  <c r="E378" i="47"/>
  <c r="F378" i="47"/>
  <c r="G378" i="47"/>
  <c r="H378" i="47"/>
  <c r="A379" i="47"/>
  <c r="B379" i="47"/>
  <c r="L379" i="47" s="1"/>
  <c r="C379" i="47"/>
  <c r="D379" i="47"/>
  <c r="E379" i="47"/>
  <c r="F379" i="47"/>
  <c r="G379" i="47"/>
  <c r="H379" i="47"/>
  <c r="J379" i="47"/>
  <c r="K379" i="47"/>
  <c r="A380" i="47"/>
  <c r="B380" i="47" s="1"/>
  <c r="L380" i="47" s="1"/>
  <c r="D380" i="47"/>
  <c r="E380" i="47"/>
  <c r="F380" i="47"/>
  <c r="G380" i="47"/>
  <c r="J380" i="47"/>
  <c r="A381" i="47"/>
  <c r="D381" i="47"/>
  <c r="E381" i="47"/>
  <c r="F381" i="47"/>
  <c r="G381" i="47"/>
  <c r="H381" i="47"/>
  <c r="A382" i="47"/>
  <c r="D382" i="47"/>
  <c r="E382" i="47"/>
  <c r="F382" i="47"/>
  <c r="G382" i="47"/>
  <c r="H382" i="47"/>
  <c r="K382" i="47"/>
  <c r="A383" i="47"/>
  <c r="B383" i="47"/>
  <c r="L383" i="47" s="1"/>
  <c r="C383" i="47"/>
  <c r="D383" i="47"/>
  <c r="E383" i="47"/>
  <c r="F383" i="47"/>
  <c r="G383" i="47"/>
  <c r="H383" i="47"/>
  <c r="J383" i="47"/>
  <c r="K383" i="47"/>
  <c r="A384" i="47"/>
  <c r="B384" i="47" s="1"/>
  <c r="L384" i="47" s="1"/>
  <c r="C384" i="47"/>
  <c r="D384" i="47"/>
  <c r="E384" i="47"/>
  <c r="F384" i="47"/>
  <c r="G384" i="47"/>
  <c r="J384" i="47"/>
  <c r="A385" i="47"/>
  <c r="D385" i="47"/>
  <c r="E385" i="47"/>
  <c r="F385" i="47"/>
  <c r="G385" i="47"/>
  <c r="H385" i="47"/>
  <c r="J385" i="47"/>
  <c r="A386" i="47"/>
  <c r="D386" i="47"/>
  <c r="E386" i="47"/>
  <c r="F386" i="47"/>
  <c r="G386" i="47"/>
  <c r="H386" i="47"/>
  <c r="A387" i="47"/>
  <c r="B387" i="47"/>
  <c r="O387" i="47" s="1"/>
  <c r="C387" i="47"/>
  <c r="D387" i="47"/>
  <c r="E387" i="47"/>
  <c r="F387" i="47"/>
  <c r="G387" i="47"/>
  <c r="H387" i="47"/>
  <c r="J387" i="47"/>
  <c r="K387" i="47"/>
  <c r="A388" i="47"/>
  <c r="B388" i="47" s="1"/>
  <c r="L388" i="47" s="1"/>
  <c r="D388" i="47"/>
  <c r="E388" i="47"/>
  <c r="F388" i="47"/>
  <c r="G388" i="47"/>
  <c r="J388" i="47"/>
  <c r="A389" i="47"/>
  <c r="D389" i="47"/>
  <c r="J389" i="47" s="1"/>
  <c r="E389" i="47"/>
  <c r="F389" i="47"/>
  <c r="G389" i="47"/>
  <c r="H389" i="47"/>
  <c r="A390" i="47"/>
  <c r="D390" i="47"/>
  <c r="E390" i="47"/>
  <c r="F390" i="47"/>
  <c r="G390" i="47"/>
  <c r="H390" i="47"/>
  <c r="K390" i="47"/>
  <c r="A391" i="47"/>
  <c r="B391" i="47"/>
  <c r="O391" i="47" s="1"/>
  <c r="C391" i="47"/>
  <c r="D391" i="47"/>
  <c r="E391" i="47"/>
  <c r="F391" i="47"/>
  <c r="G391" i="47"/>
  <c r="H391" i="47"/>
  <c r="J391" i="47"/>
  <c r="K391" i="47"/>
  <c r="A392" i="47"/>
  <c r="B392" i="47" s="1"/>
  <c r="L392" i="47" s="1"/>
  <c r="C392" i="47"/>
  <c r="D392" i="47"/>
  <c r="E392" i="47"/>
  <c r="F392" i="47"/>
  <c r="G392" i="47"/>
  <c r="J392" i="47"/>
  <c r="A393" i="47"/>
  <c r="D393" i="47"/>
  <c r="E393" i="47"/>
  <c r="F393" i="47"/>
  <c r="G393" i="47"/>
  <c r="H393" i="47"/>
  <c r="J393" i="47"/>
  <c r="A394" i="47"/>
  <c r="D394" i="47"/>
  <c r="K394" i="47" s="1"/>
  <c r="E394" i="47"/>
  <c r="F394" i="47"/>
  <c r="G394" i="47"/>
  <c r="H394" i="47"/>
  <c r="A395" i="47"/>
  <c r="B395" i="47"/>
  <c r="L395" i="47" s="1"/>
  <c r="C395" i="47"/>
  <c r="D395" i="47"/>
  <c r="E395" i="47"/>
  <c r="F395" i="47"/>
  <c r="G395" i="47"/>
  <c r="H395" i="47"/>
  <c r="J395" i="47"/>
  <c r="K395" i="47"/>
  <c r="A396" i="47"/>
  <c r="B396" i="47" s="1"/>
  <c r="L396" i="47" s="1"/>
  <c r="D396" i="47"/>
  <c r="E396" i="47"/>
  <c r="F396" i="47"/>
  <c r="G396" i="47"/>
  <c r="J396" i="47"/>
  <c r="A397" i="47"/>
  <c r="D397" i="47"/>
  <c r="E397" i="47"/>
  <c r="F397" i="47"/>
  <c r="G397" i="47"/>
  <c r="H397" i="47"/>
  <c r="A398" i="47"/>
  <c r="D398" i="47"/>
  <c r="E398" i="47"/>
  <c r="F398" i="47"/>
  <c r="G398" i="47"/>
  <c r="H398" i="47"/>
  <c r="K398" i="47"/>
  <c r="A399" i="47"/>
  <c r="B399" i="47"/>
  <c r="L399" i="47" s="1"/>
  <c r="C399" i="47"/>
  <c r="D399" i="47"/>
  <c r="E399" i="47"/>
  <c r="F399" i="47"/>
  <c r="G399" i="47"/>
  <c r="H399" i="47"/>
  <c r="J399" i="47"/>
  <c r="K399" i="47"/>
  <c r="A400" i="47"/>
  <c r="B400" i="47" s="1"/>
  <c r="L400" i="47" s="1"/>
  <c r="C400" i="47"/>
  <c r="D400" i="47"/>
  <c r="E400" i="47"/>
  <c r="F400" i="47"/>
  <c r="G400" i="47"/>
  <c r="J400" i="47"/>
  <c r="A401" i="47"/>
  <c r="D401" i="47"/>
  <c r="E401" i="47"/>
  <c r="F401" i="47"/>
  <c r="G401" i="47"/>
  <c r="H401" i="47"/>
  <c r="J401" i="47"/>
  <c r="A402" i="47"/>
  <c r="D402" i="47"/>
  <c r="E402" i="47"/>
  <c r="F402" i="47"/>
  <c r="G402" i="47"/>
  <c r="H402" i="47"/>
  <c r="A403" i="47"/>
  <c r="B403" i="47"/>
  <c r="O403" i="47" s="1"/>
  <c r="C403" i="47"/>
  <c r="D403" i="47"/>
  <c r="E403" i="47"/>
  <c r="F403" i="47"/>
  <c r="G403" i="47"/>
  <c r="H403" i="47"/>
  <c r="J403" i="47"/>
  <c r="K403" i="47"/>
  <c r="A404" i="47"/>
  <c r="B404" i="47" s="1"/>
  <c r="L404" i="47" s="1"/>
  <c r="D404" i="47"/>
  <c r="E404" i="47"/>
  <c r="F404" i="47"/>
  <c r="G404" i="47"/>
  <c r="J404" i="47"/>
  <c r="A405" i="47"/>
  <c r="D405" i="47"/>
  <c r="J405" i="47" s="1"/>
  <c r="E405" i="47"/>
  <c r="F405" i="47"/>
  <c r="G405" i="47"/>
  <c r="H405" i="47"/>
  <c r="A406" i="47"/>
  <c r="B406" i="47"/>
  <c r="O406" i="47" s="1"/>
  <c r="C406" i="47"/>
  <c r="D406" i="47"/>
  <c r="J406" i="47" s="1"/>
  <c r="E406" i="47"/>
  <c r="F406" i="47"/>
  <c r="G406" i="47"/>
  <c r="H406" i="47"/>
  <c r="A407" i="47"/>
  <c r="B407" i="47" s="1"/>
  <c r="L407" i="47" s="1"/>
  <c r="C407" i="47"/>
  <c r="D407" i="47"/>
  <c r="E407" i="47"/>
  <c r="H407" i="47" s="1"/>
  <c r="F407" i="47"/>
  <c r="G407" i="47"/>
  <c r="J407" i="47"/>
  <c r="A408" i="47"/>
  <c r="C408" i="47" s="1"/>
  <c r="B408" i="47"/>
  <c r="O408" i="47" s="1"/>
  <c r="D408" i="47"/>
  <c r="E408" i="47"/>
  <c r="F408" i="47"/>
  <c r="G408" i="47"/>
  <c r="H408" i="47"/>
  <c r="J408" i="47"/>
  <c r="A409" i="47"/>
  <c r="B409" i="47" s="1"/>
  <c r="L409" i="47" s="1"/>
  <c r="D409" i="47"/>
  <c r="J409" i="47" s="1"/>
  <c r="E409" i="47"/>
  <c r="H409" i="47" s="1"/>
  <c r="F409" i="47"/>
  <c r="G409" i="47"/>
  <c r="I409" i="47"/>
  <c r="K409" i="47"/>
  <c r="M409" i="47"/>
  <c r="Q409" i="47"/>
  <c r="A410" i="47"/>
  <c r="B410" i="47"/>
  <c r="O410" i="47" s="1"/>
  <c r="C410" i="47"/>
  <c r="D410" i="47"/>
  <c r="E410" i="47"/>
  <c r="F410" i="47"/>
  <c r="G410" i="47"/>
  <c r="H410" i="47"/>
  <c r="A411" i="47"/>
  <c r="B411" i="47" s="1"/>
  <c r="L411" i="47" s="1"/>
  <c r="C411" i="47"/>
  <c r="D411" i="47"/>
  <c r="E411" i="47"/>
  <c r="H411" i="47" s="1"/>
  <c r="F411" i="47"/>
  <c r="G411" i="47"/>
  <c r="J411" i="47"/>
  <c r="A412" i="47"/>
  <c r="C412" i="47" s="1"/>
  <c r="B412" i="47"/>
  <c r="O412" i="47" s="1"/>
  <c r="D412" i="47"/>
  <c r="E412" i="47"/>
  <c r="F412" i="47"/>
  <c r="G412" i="47"/>
  <c r="H412" i="47"/>
  <c r="J412" i="47"/>
  <c r="A413" i="47"/>
  <c r="B413" i="47" s="1"/>
  <c r="L413" i="47" s="1"/>
  <c r="D413" i="47"/>
  <c r="J413" i="47" s="1"/>
  <c r="E413" i="47"/>
  <c r="H413" i="47" s="1"/>
  <c r="F413" i="47"/>
  <c r="G413" i="47"/>
  <c r="I413" i="47"/>
  <c r="M413" i="47" s="1"/>
  <c r="K413" i="47"/>
  <c r="Q413" i="47"/>
  <c r="A414" i="47"/>
  <c r="B414" i="47"/>
  <c r="O414" i="47" s="1"/>
  <c r="C414" i="47"/>
  <c r="D414" i="47"/>
  <c r="J414" i="47" s="1"/>
  <c r="E414" i="47"/>
  <c r="F414" i="47"/>
  <c r="G414" i="47"/>
  <c r="H414" i="47"/>
  <c r="A415" i="47"/>
  <c r="B415" i="47" s="1"/>
  <c r="L415" i="47" s="1"/>
  <c r="C415" i="47"/>
  <c r="D415" i="47"/>
  <c r="E415" i="47"/>
  <c r="H415" i="47" s="1"/>
  <c r="F415" i="47"/>
  <c r="G415" i="47"/>
  <c r="J415" i="47"/>
  <c r="A416" i="47"/>
  <c r="C416" i="47" s="1"/>
  <c r="B416" i="47"/>
  <c r="O416" i="47" s="1"/>
  <c r="D416" i="47"/>
  <c r="E416" i="47"/>
  <c r="F416" i="47"/>
  <c r="G416" i="47"/>
  <c r="H416" i="47"/>
  <c r="J416" i="47"/>
  <c r="A417" i="47"/>
  <c r="B417" i="47" s="1"/>
  <c r="L417" i="47" s="1"/>
  <c r="D417" i="47"/>
  <c r="J417" i="47" s="1"/>
  <c r="E417" i="47"/>
  <c r="H417" i="47" s="1"/>
  <c r="F417" i="47"/>
  <c r="G417" i="47"/>
  <c r="I417" i="47"/>
  <c r="K417" i="47"/>
  <c r="M417" i="47"/>
  <c r="Q417" i="47"/>
  <c r="A418" i="47"/>
  <c r="B418" i="47"/>
  <c r="O418" i="47" s="1"/>
  <c r="C418" i="47"/>
  <c r="D418" i="47"/>
  <c r="E418" i="47"/>
  <c r="F418" i="47"/>
  <c r="G418" i="47"/>
  <c r="H418" i="47"/>
  <c r="A419" i="47"/>
  <c r="B419" i="47" s="1"/>
  <c r="L419" i="47" s="1"/>
  <c r="C419" i="47"/>
  <c r="D419" i="47"/>
  <c r="E419" i="47"/>
  <c r="H419" i="47" s="1"/>
  <c r="F419" i="47"/>
  <c r="G419" i="47"/>
  <c r="J419" i="47"/>
  <c r="A420" i="47"/>
  <c r="C420" i="47" s="1"/>
  <c r="B420" i="47"/>
  <c r="O420" i="47" s="1"/>
  <c r="D420" i="47"/>
  <c r="E420" i="47"/>
  <c r="F420" i="47"/>
  <c r="G420" i="47"/>
  <c r="H420" i="47"/>
  <c r="J420" i="47"/>
  <c r="A421" i="47"/>
  <c r="B421" i="47" s="1"/>
  <c r="L421" i="47" s="1"/>
  <c r="D421" i="47"/>
  <c r="J421" i="47" s="1"/>
  <c r="E421" i="47"/>
  <c r="H421" i="47" s="1"/>
  <c r="F421" i="47"/>
  <c r="G421" i="47"/>
  <c r="I421" i="47"/>
  <c r="M421" i="47" s="1"/>
  <c r="K421" i="47"/>
  <c r="Q421" i="47"/>
  <c r="A422" i="47"/>
  <c r="B422" i="47"/>
  <c r="O422" i="47" s="1"/>
  <c r="C422" i="47"/>
  <c r="D422" i="47"/>
  <c r="J422" i="47" s="1"/>
  <c r="E422" i="47"/>
  <c r="F422" i="47"/>
  <c r="G422" i="47"/>
  <c r="H422" i="47"/>
  <c r="A423" i="47"/>
  <c r="B423" i="47" s="1"/>
  <c r="L423" i="47" s="1"/>
  <c r="C423" i="47"/>
  <c r="D423" i="47"/>
  <c r="E423" i="47"/>
  <c r="H423" i="47" s="1"/>
  <c r="F423" i="47"/>
  <c r="G423" i="47"/>
  <c r="J423" i="47"/>
  <c r="A424" i="47"/>
  <c r="C424" i="47" s="1"/>
  <c r="B424" i="47"/>
  <c r="O424" i="47" s="1"/>
  <c r="D424" i="47"/>
  <c r="E424" i="47"/>
  <c r="F424" i="47"/>
  <c r="G424" i="47"/>
  <c r="H424" i="47"/>
  <c r="J424" i="47"/>
  <c r="A425" i="47"/>
  <c r="B425" i="47" s="1"/>
  <c r="L425" i="47" s="1"/>
  <c r="D425" i="47"/>
  <c r="J425" i="47" s="1"/>
  <c r="E425" i="47"/>
  <c r="H425" i="47" s="1"/>
  <c r="F425" i="47"/>
  <c r="G425" i="47"/>
  <c r="I425" i="47"/>
  <c r="K425" i="47"/>
  <c r="M425" i="47"/>
  <c r="Q425" i="47"/>
  <c r="A426" i="47"/>
  <c r="B426" i="47"/>
  <c r="O426" i="47" s="1"/>
  <c r="C426" i="47"/>
  <c r="D426" i="47"/>
  <c r="E426" i="47"/>
  <c r="F426" i="47"/>
  <c r="G426" i="47"/>
  <c r="H426" i="47"/>
  <c r="A427" i="47"/>
  <c r="B427" i="47" s="1"/>
  <c r="L427" i="47" s="1"/>
  <c r="C427" i="47"/>
  <c r="D427" i="47"/>
  <c r="E427" i="47"/>
  <c r="H427" i="47" s="1"/>
  <c r="F427" i="47"/>
  <c r="G427" i="47"/>
  <c r="J427" i="47"/>
  <c r="A428" i="47"/>
  <c r="C428" i="47" s="1"/>
  <c r="B428" i="47"/>
  <c r="O428" i="47" s="1"/>
  <c r="D428" i="47"/>
  <c r="E428" i="47"/>
  <c r="F428" i="47"/>
  <c r="G428" i="47"/>
  <c r="H428" i="47"/>
  <c r="J428" i="47"/>
  <c r="A429" i="47"/>
  <c r="B429" i="47" s="1"/>
  <c r="L429" i="47" s="1"/>
  <c r="D429" i="47"/>
  <c r="J429" i="47" s="1"/>
  <c r="E429" i="47"/>
  <c r="H429" i="47" s="1"/>
  <c r="F429" i="47"/>
  <c r="G429" i="47"/>
  <c r="I429" i="47"/>
  <c r="M429" i="47" s="1"/>
  <c r="K429" i="47"/>
  <c r="Q429" i="47"/>
  <c r="A430" i="47"/>
  <c r="B430" i="47"/>
  <c r="O430" i="47" s="1"/>
  <c r="C430" i="47"/>
  <c r="D430" i="47"/>
  <c r="J430" i="47" s="1"/>
  <c r="E430" i="47"/>
  <c r="F430" i="47"/>
  <c r="G430" i="47"/>
  <c r="H430" i="47"/>
  <c r="A431" i="47"/>
  <c r="B431" i="47" s="1"/>
  <c r="L431" i="47" s="1"/>
  <c r="C431" i="47"/>
  <c r="D431" i="47"/>
  <c r="E431" i="47"/>
  <c r="H431" i="47" s="1"/>
  <c r="F431" i="47"/>
  <c r="G431" i="47"/>
  <c r="J431" i="47"/>
  <c r="A432" i="47"/>
  <c r="C432" i="47" s="1"/>
  <c r="B432" i="47"/>
  <c r="O432" i="47" s="1"/>
  <c r="D432" i="47"/>
  <c r="E432" i="47"/>
  <c r="F432" i="47"/>
  <c r="G432" i="47"/>
  <c r="H432" i="47"/>
  <c r="J432" i="47"/>
  <c r="A433" i="47"/>
  <c r="B433" i="47" s="1"/>
  <c r="L433" i="47" s="1"/>
  <c r="D433" i="47"/>
  <c r="J433" i="47" s="1"/>
  <c r="E433" i="47"/>
  <c r="H433" i="47" s="1"/>
  <c r="F433" i="47"/>
  <c r="G433" i="47"/>
  <c r="I433" i="47"/>
  <c r="K433" i="47"/>
  <c r="M433" i="47"/>
  <c r="Q433" i="47"/>
  <c r="A434" i="47"/>
  <c r="B434" i="47"/>
  <c r="O434" i="47" s="1"/>
  <c r="C434" i="47"/>
  <c r="D434" i="47"/>
  <c r="E434" i="47"/>
  <c r="F434" i="47"/>
  <c r="G434" i="47"/>
  <c r="H434" i="47"/>
  <c r="A435" i="47"/>
  <c r="B435" i="47" s="1"/>
  <c r="L435" i="47" s="1"/>
  <c r="C435" i="47"/>
  <c r="D435" i="47"/>
  <c r="E435" i="47"/>
  <c r="H435" i="47" s="1"/>
  <c r="F435" i="47"/>
  <c r="G435" i="47"/>
  <c r="J435" i="47"/>
  <c r="A436" i="47"/>
  <c r="C436" i="47" s="1"/>
  <c r="B436" i="47"/>
  <c r="O436" i="47" s="1"/>
  <c r="D436" i="47"/>
  <c r="E436" i="47"/>
  <c r="F436" i="47"/>
  <c r="G436" i="47"/>
  <c r="H436" i="47"/>
  <c r="J436" i="47"/>
  <c r="G5" i="47"/>
  <c r="F5" i="47"/>
  <c r="E5" i="47"/>
  <c r="D5" i="47"/>
  <c r="A5" i="47"/>
  <c r="P37" i="44"/>
  <c r="P38" i="44"/>
  <c r="P39" i="44"/>
  <c r="P40" i="44"/>
  <c r="P41" i="44"/>
  <c r="P42" i="44"/>
  <c r="P43" i="44"/>
  <c r="P44" i="44"/>
  <c r="P45" i="44"/>
  <c r="P46" i="44"/>
  <c r="P47" i="44"/>
  <c r="P48" i="44"/>
  <c r="P49" i="44"/>
  <c r="P50" i="44"/>
  <c r="P51" i="44"/>
  <c r="P52" i="44"/>
  <c r="P53" i="44"/>
  <c r="P54" i="44"/>
  <c r="P55" i="44"/>
  <c r="P56" i="44"/>
  <c r="P57" i="44"/>
  <c r="P58" i="44"/>
  <c r="P59" i="44"/>
  <c r="P60" i="44"/>
  <c r="P61" i="44"/>
  <c r="P62" i="44"/>
  <c r="P63" i="44"/>
  <c r="P64" i="44"/>
  <c r="P65" i="44"/>
  <c r="P66" i="44"/>
  <c r="P67" i="44"/>
  <c r="P68" i="44"/>
  <c r="P69" i="44"/>
  <c r="P70" i="44"/>
  <c r="P71" i="44"/>
  <c r="P72" i="44"/>
  <c r="P73" i="44"/>
  <c r="P74" i="44"/>
  <c r="P75" i="44"/>
  <c r="P76" i="44"/>
  <c r="P77" i="44"/>
  <c r="P78" i="44"/>
  <c r="P79" i="44"/>
  <c r="P80" i="44"/>
  <c r="P81" i="44"/>
  <c r="P82" i="44"/>
  <c r="P83" i="44"/>
  <c r="P84" i="44"/>
  <c r="P85" i="44"/>
  <c r="P86" i="44"/>
  <c r="P87" i="44"/>
  <c r="P88" i="44"/>
  <c r="P89" i="44"/>
  <c r="P90" i="44"/>
  <c r="P91" i="44"/>
  <c r="P92" i="44"/>
  <c r="P93" i="44"/>
  <c r="P94" i="44"/>
  <c r="P95" i="44"/>
  <c r="P96" i="44"/>
  <c r="P97" i="44"/>
  <c r="P98" i="44"/>
  <c r="P99" i="44"/>
  <c r="P100" i="44"/>
  <c r="P101" i="44"/>
  <c r="P102" i="44"/>
  <c r="P103" i="44"/>
  <c r="P104" i="44"/>
  <c r="P105" i="44"/>
  <c r="P106" i="44"/>
  <c r="P107" i="44"/>
  <c r="P108" i="44"/>
  <c r="P109" i="44"/>
  <c r="P110" i="44"/>
  <c r="P111" i="44"/>
  <c r="P112" i="44"/>
  <c r="P113" i="44"/>
  <c r="P114" i="44"/>
  <c r="P115" i="44"/>
  <c r="P116" i="44"/>
  <c r="P117" i="44"/>
  <c r="P118" i="44"/>
  <c r="P119" i="44"/>
  <c r="P120" i="44"/>
  <c r="P121" i="44"/>
  <c r="P122" i="44"/>
  <c r="P123" i="44"/>
  <c r="P124" i="44"/>
  <c r="P125" i="44"/>
  <c r="P126" i="44"/>
  <c r="P127" i="44"/>
  <c r="P128" i="44"/>
  <c r="P129" i="44"/>
  <c r="P130" i="44"/>
  <c r="P131" i="44"/>
  <c r="P132" i="44"/>
  <c r="P133" i="44"/>
  <c r="P134" i="44"/>
  <c r="P135" i="44"/>
  <c r="P136" i="44"/>
  <c r="P137" i="44"/>
  <c r="P138" i="44"/>
  <c r="P139" i="44"/>
  <c r="P140" i="44"/>
  <c r="P141" i="44"/>
  <c r="P142" i="44"/>
  <c r="P143" i="44"/>
  <c r="P144" i="44"/>
  <c r="P145" i="44"/>
  <c r="P146" i="44"/>
  <c r="P147" i="44"/>
  <c r="P148" i="44"/>
  <c r="P149" i="44"/>
  <c r="P150" i="44"/>
  <c r="P151" i="44"/>
  <c r="P152" i="44"/>
  <c r="P153" i="44"/>
  <c r="P154" i="44"/>
  <c r="P155" i="44"/>
  <c r="P156" i="44"/>
  <c r="P157" i="44"/>
  <c r="P158" i="44"/>
  <c r="P159" i="44"/>
  <c r="P160" i="44"/>
  <c r="P161" i="44"/>
  <c r="P162" i="44"/>
  <c r="P163" i="44"/>
  <c r="P164" i="44"/>
  <c r="P165" i="44"/>
  <c r="P166" i="44"/>
  <c r="P167" i="44"/>
  <c r="P168" i="44"/>
  <c r="P169" i="44"/>
  <c r="P170" i="44"/>
  <c r="P171" i="44"/>
  <c r="P172" i="44"/>
  <c r="P173" i="44"/>
  <c r="P174" i="44"/>
  <c r="P175" i="44"/>
  <c r="P176" i="44"/>
  <c r="P177" i="44"/>
  <c r="P178" i="44"/>
  <c r="P179" i="44"/>
  <c r="P180" i="44"/>
  <c r="P181" i="44"/>
  <c r="P182" i="44"/>
  <c r="P183" i="44"/>
  <c r="P184" i="44"/>
  <c r="P185" i="44"/>
  <c r="P186" i="44"/>
  <c r="P187" i="44"/>
  <c r="P188" i="44"/>
  <c r="P189" i="44"/>
  <c r="P190" i="44"/>
  <c r="P191" i="44"/>
  <c r="P192" i="44"/>
  <c r="P193" i="44"/>
  <c r="P194" i="44"/>
  <c r="P195" i="44"/>
  <c r="P196" i="44"/>
  <c r="P197" i="44"/>
  <c r="P198" i="44"/>
  <c r="P199" i="44"/>
  <c r="P200" i="44"/>
  <c r="P201" i="44"/>
  <c r="P202" i="44"/>
  <c r="P203" i="44"/>
  <c r="P204" i="44"/>
  <c r="P205" i="44"/>
  <c r="P206" i="44"/>
  <c r="P207" i="44"/>
  <c r="P208" i="44"/>
  <c r="P209" i="44"/>
  <c r="P210" i="44"/>
  <c r="P211" i="44"/>
  <c r="P212" i="44"/>
  <c r="P213" i="44"/>
  <c r="P214" i="44"/>
  <c r="P215" i="44"/>
  <c r="P216" i="44"/>
  <c r="P217" i="44"/>
  <c r="P218" i="44"/>
  <c r="P219" i="44"/>
  <c r="P220" i="44"/>
  <c r="P221" i="44"/>
  <c r="P222" i="44"/>
  <c r="P223" i="44"/>
  <c r="P224" i="44"/>
  <c r="P225" i="44"/>
  <c r="P226" i="44"/>
  <c r="P227" i="44"/>
  <c r="P228" i="44"/>
  <c r="P229" i="44"/>
  <c r="P230" i="44"/>
  <c r="P231" i="44"/>
  <c r="P232" i="44"/>
  <c r="P233" i="44"/>
  <c r="P234" i="44"/>
  <c r="P235" i="44"/>
  <c r="P236" i="44"/>
  <c r="P237" i="44"/>
  <c r="P238" i="44"/>
  <c r="P239" i="44"/>
  <c r="P240" i="44"/>
  <c r="P241" i="44"/>
  <c r="P242" i="44"/>
  <c r="P243" i="44"/>
  <c r="P244" i="44"/>
  <c r="P245" i="44"/>
  <c r="P246" i="44"/>
  <c r="P247" i="44"/>
  <c r="P248" i="44"/>
  <c r="P249" i="44"/>
  <c r="P250" i="44"/>
  <c r="P251" i="44"/>
  <c r="P252" i="44"/>
  <c r="P253" i="44"/>
  <c r="P254" i="44"/>
  <c r="P255" i="44"/>
  <c r="P256" i="44"/>
  <c r="P257" i="44"/>
  <c r="P258" i="44"/>
  <c r="P259" i="44"/>
  <c r="P260" i="44"/>
  <c r="P261" i="44"/>
  <c r="P262" i="44"/>
  <c r="P263" i="44"/>
  <c r="P264" i="44"/>
  <c r="P265" i="44"/>
  <c r="P266" i="44"/>
  <c r="P267" i="44"/>
  <c r="P268" i="44"/>
  <c r="P269" i="44"/>
  <c r="P270" i="44"/>
  <c r="P271" i="44"/>
  <c r="P272" i="44"/>
  <c r="P273" i="44"/>
  <c r="P274" i="44"/>
  <c r="P275" i="44"/>
  <c r="P276" i="44"/>
  <c r="P277" i="44"/>
  <c r="P278" i="44"/>
  <c r="P279" i="44"/>
  <c r="P280" i="44"/>
  <c r="P281" i="44"/>
  <c r="P282" i="44"/>
  <c r="P283" i="44"/>
  <c r="P284" i="44"/>
  <c r="P285" i="44"/>
  <c r="P286" i="44"/>
  <c r="P287" i="44"/>
  <c r="P288" i="44"/>
  <c r="P289" i="44"/>
  <c r="P290" i="44"/>
  <c r="P291" i="44"/>
  <c r="P292" i="44"/>
  <c r="P293" i="44"/>
  <c r="P294" i="44"/>
  <c r="P295" i="44"/>
  <c r="P296" i="44"/>
  <c r="P297" i="44"/>
  <c r="P298" i="44"/>
  <c r="P299" i="44"/>
  <c r="P300" i="44"/>
  <c r="P301" i="44"/>
  <c r="P302" i="44"/>
  <c r="P303" i="44"/>
  <c r="P304" i="44"/>
  <c r="P305" i="44"/>
  <c r="P306" i="44"/>
  <c r="P307" i="44"/>
  <c r="P308" i="44"/>
  <c r="P309" i="44"/>
  <c r="P310" i="44"/>
  <c r="P311" i="44"/>
  <c r="P312" i="44"/>
  <c r="P313" i="44"/>
  <c r="P314" i="44"/>
  <c r="P315" i="44"/>
  <c r="P316" i="44"/>
  <c r="P317" i="44"/>
  <c r="P318" i="44"/>
  <c r="P319" i="44"/>
  <c r="P320" i="44"/>
  <c r="P321" i="44"/>
  <c r="P322" i="44"/>
  <c r="P323" i="44"/>
  <c r="P324" i="44"/>
  <c r="P325" i="44"/>
  <c r="P326" i="44"/>
  <c r="P327" i="44"/>
  <c r="P328" i="44"/>
  <c r="P329" i="44"/>
  <c r="P330" i="44"/>
  <c r="P331" i="44"/>
  <c r="P332" i="44"/>
  <c r="P333" i="44"/>
  <c r="P334" i="44"/>
  <c r="P335" i="44"/>
  <c r="P336" i="44"/>
  <c r="P337" i="44"/>
  <c r="P338" i="44"/>
  <c r="P339" i="44"/>
  <c r="P340" i="44"/>
  <c r="P341" i="44"/>
  <c r="P342" i="44"/>
  <c r="P343" i="44"/>
  <c r="P344" i="44"/>
  <c r="P345" i="44"/>
  <c r="P346" i="44"/>
  <c r="P347" i="44"/>
  <c r="P348" i="44"/>
  <c r="P349" i="44"/>
  <c r="P350" i="44"/>
  <c r="P351" i="44"/>
  <c r="P352" i="44"/>
  <c r="P353" i="44"/>
  <c r="P354" i="44"/>
  <c r="P355" i="44"/>
  <c r="P356" i="44"/>
  <c r="P357" i="44"/>
  <c r="P358" i="44"/>
  <c r="P359" i="44"/>
  <c r="P360" i="44"/>
  <c r="P361" i="44"/>
  <c r="P362" i="44"/>
  <c r="P363" i="44"/>
  <c r="P364" i="44"/>
  <c r="P365" i="44"/>
  <c r="P366" i="44"/>
  <c r="P367" i="44"/>
  <c r="P368" i="44"/>
  <c r="P369" i="44"/>
  <c r="P370" i="44"/>
  <c r="P371" i="44"/>
  <c r="P372" i="44"/>
  <c r="P373" i="44"/>
  <c r="P374" i="44"/>
  <c r="P375" i="44"/>
  <c r="P376" i="44"/>
  <c r="P377" i="44"/>
  <c r="P378" i="44"/>
  <c r="P379" i="44"/>
  <c r="P380" i="44"/>
  <c r="P381" i="44"/>
  <c r="P382" i="44"/>
  <c r="P383" i="44"/>
  <c r="P384" i="44"/>
  <c r="P385" i="44"/>
  <c r="P386" i="44"/>
  <c r="P387" i="44"/>
  <c r="P388" i="44"/>
  <c r="P389" i="44"/>
  <c r="P390" i="44"/>
  <c r="P391" i="44"/>
  <c r="P392" i="44"/>
  <c r="P393" i="44"/>
  <c r="P394" i="44"/>
  <c r="P395" i="44"/>
  <c r="P396" i="44"/>
  <c r="P397" i="44"/>
  <c r="P398" i="44"/>
  <c r="P399" i="44"/>
  <c r="P400" i="44"/>
  <c r="P401" i="44"/>
  <c r="P402" i="44"/>
  <c r="P403" i="44"/>
  <c r="P404" i="44"/>
  <c r="P405" i="44"/>
  <c r="P406" i="44"/>
  <c r="P407" i="44"/>
  <c r="P408" i="44"/>
  <c r="P409" i="44"/>
  <c r="P410" i="44"/>
  <c r="P411" i="44"/>
  <c r="P412" i="44"/>
  <c r="P413" i="44"/>
  <c r="P414" i="44"/>
  <c r="P415" i="44"/>
  <c r="P416" i="44"/>
  <c r="P417" i="44"/>
  <c r="P418" i="44"/>
  <c r="P419" i="44"/>
  <c r="P420" i="44"/>
  <c r="P421" i="44"/>
  <c r="P422" i="44"/>
  <c r="P423" i="44"/>
  <c r="P424" i="44"/>
  <c r="P425" i="44"/>
  <c r="P426" i="44"/>
  <c r="P427" i="44"/>
  <c r="P428" i="44"/>
  <c r="P429" i="44"/>
  <c r="P430" i="44"/>
  <c r="P431" i="44"/>
  <c r="P432" i="44"/>
  <c r="P433" i="44"/>
  <c r="P434" i="44"/>
  <c r="P435" i="44"/>
  <c r="P4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M79" i="44"/>
  <c r="M80" i="44"/>
  <c r="M81" i="44"/>
  <c r="M82" i="44"/>
  <c r="M83" i="44"/>
  <c r="M84" i="44"/>
  <c r="M85" i="44"/>
  <c r="M86" i="44"/>
  <c r="M87" i="44"/>
  <c r="M88" i="44"/>
  <c r="M89" i="44"/>
  <c r="M90" i="44"/>
  <c r="M91" i="44"/>
  <c r="M92" i="44"/>
  <c r="M93" i="44"/>
  <c r="M94" i="44"/>
  <c r="M95" i="44"/>
  <c r="M96" i="44"/>
  <c r="M97" i="44"/>
  <c r="M98" i="44"/>
  <c r="M99" i="44"/>
  <c r="M100" i="44"/>
  <c r="M101" i="44"/>
  <c r="M102" i="44"/>
  <c r="M103" i="44"/>
  <c r="M104" i="44"/>
  <c r="M105" i="44"/>
  <c r="M106" i="44"/>
  <c r="M107" i="44"/>
  <c r="M108" i="44"/>
  <c r="M109" i="44"/>
  <c r="M110" i="44"/>
  <c r="M111" i="44"/>
  <c r="M112" i="44"/>
  <c r="M113" i="44"/>
  <c r="M114" i="44"/>
  <c r="M115" i="44"/>
  <c r="M116" i="44"/>
  <c r="M117" i="44"/>
  <c r="M118" i="44"/>
  <c r="M119" i="44"/>
  <c r="M120" i="44"/>
  <c r="M121" i="44"/>
  <c r="M122" i="44"/>
  <c r="M123" i="44"/>
  <c r="M124" i="44"/>
  <c r="M125" i="44"/>
  <c r="M126" i="44"/>
  <c r="M127" i="44"/>
  <c r="M128" i="44"/>
  <c r="M129" i="44"/>
  <c r="M130" i="44"/>
  <c r="M131" i="44"/>
  <c r="M132" i="44"/>
  <c r="M133" i="44"/>
  <c r="M134" i="44"/>
  <c r="M135" i="44"/>
  <c r="M136" i="44"/>
  <c r="M137" i="44"/>
  <c r="M138" i="44"/>
  <c r="M139" i="44"/>
  <c r="M140" i="44"/>
  <c r="M141" i="44"/>
  <c r="M142" i="44"/>
  <c r="M143" i="44"/>
  <c r="M144" i="44"/>
  <c r="M145" i="44"/>
  <c r="M146" i="44"/>
  <c r="M147" i="44"/>
  <c r="M148" i="44"/>
  <c r="M149" i="44"/>
  <c r="M150" i="44"/>
  <c r="M151" i="44"/>
  <c r="M152" i="44"/>
  <c r="M153" i="44"/>
  <c r="M154" i="44"/>
  <c r="M155" i="44"/>
  <c r="M156" i="44"/>
  <c r="M157" i="44"/>
  <c r="M158" i="44"/>
  <c r="M159" i="44"/>
  <c r="M160" i="44"/>
  <c r="M161" i="44"/>
  <c r="M162" i="44"/>
  <c r="M163" i="44"/>
  <c r="M164" i="44"/>
  <c r="M165" i="44"/>
  <c r="M166" i="44"/>
  <c r="M167" i="44"/>
  <c r="M168" i="44"/>
  <c r="M169" i="44"/>
  <c r="M170" i="44"/>
  <c r="M171" i="44"/>
  <c r="M172" i="44"/>
  <c r="M173" i="44"/>
  <c r="M174" i="44"/>
  <c r="M175" i="44"/>
  <c r="M176" i="44"/>
  <c r="M177" i="44"/>
  <c r="M178" i="44"/>
  <c r="M179" i="44"/>
  <c r="M180" i="44"/>
  <c r="M181" i="44"/>
  <c r="M182" i="44"/>
  <c r="M183" i="44"/>
  <c r="M184" i="44"/>
  <c r="M185" i="44"/>
  <c r="M186" i="44"/>
  <c r="M187" i="44"/>
  <c r="M188" i="44"/>
  <c r="M189" i="44"/>
  <c r="M190" i="44"/>
  <c r="M191" i="44"/>
  <c r="M192" i="44"/>
  <c r="M193" i="44"/>
  <c r="M194" i="44"/>
  <c r="M195" i="44"/>
  <c r="M196" i="44"/>
  <c r="M197" i="44"/>
  <c r="M198" i="44"/>
  <c r="M199" i="44"/>
  <c r="M200" i="44"/>
  <c r="M201" i="44"/>
  <c r="M202" i="44"/>
  <c r="M203" i="44"/>
  <c r="M204" i="44"/>
  <c r="M205" i="44"/>
  <c r="M206" i="44"/>
  <c r="M207" i="44"/>
  <c r="M208" i="44"/>
  <c r="M209" i="44"/>
  <c r="M210" i="44"/>
  <c r="M211" i="44"/>
  <c r="M212" i="44"/>
  <c r="M213" i="44"/>
  <c r="M214" i="44"/>
  <c r="M215" i="44"/>
  <c r="M216" i="44"/>
  <c r="M217" i="44"/>
  <c r="M218" i="44"/>
  <c r="M219" i="44"/>
  <c r="M220" i="44"/>
  <c r="M221" i="44"/>
  <c r="M222" i="44"/>
  <c r="M223" i="44"/>
  <c r="M224" i="44"/>
  <c r="M225" i="44"/>
  <c r="M226" i="44"/>
  <c r="M227" i="44"/>
  <c r="M228" i="44"/>
  <c r="M229" i="44"/>
  <c r="M230" i="44"/>
  <c r="M231" i="44"/>
  <c r="M232" i="44"/>
  <c r="M233" i="44"/>
  <c r="M234" i="44"/>
  <c r="M235" i="44"/>
  <c r="M236" i="44"/>
  <c r="M237" i="44"/>
  <c r="M238" i="44"/>
  <c r="M239" i="44"/>
  <c r="M240" i="44"/>
  <c r="M241" i="44"/>
  <c r="M242" i="44"/>
  <c r="M243" i="44"/>
  <c r="M244" i="44"/>
  <c r="M245" i="44"/>
  <c r="M246" i="44"/>
  <c r="M247" i="44"/>
  <c r="M248" i="44"/>
  <c r="M249" i="44"/>
  <c r="M250" i="44"/>
  <c r="M251" i="44"/>
  <c r="M252" i="44"/>
  <c r="M253" i="44"/>
  <c r="M254" i="44"/>
  <c r="M255" i="44"/>
  <c r="M256" i="44"/>
  <c r="M257" i="44"/>
  <c r="M258" i="44"/>
  <c r="M259" i="44"/>
  <c r="M260" i="44"/>
  <c r="M261" i="44"/>
  <c r="M262" i="44"/>
  <c r="M263" i="44"/>
  <c r="M264" i="44"/>
  <c r="M265" i="44"/>
  <c r="M266" i="44"/>
  <c r="M267" i="44"/>
  <c r="M268" i="44"/>
  <c r="M269" i="44"/>
  <c r="M270" i="44"/>
  <c r="M271" i="44"/>
  <c r="M272" i="44"/>
  <c r="M273" i="44"/>
  <c r="M274" i="44"/>
  <c r="M275" i="44"/>
  <c r="M276" i="44"/>
  <c r="M277" i="44"/>
  <c r="M278" i="44"/>
  <c r="M279" i="44"/>
  <c r="M280" i="44"/>
  <c r="M281" i="44"/>
  <c r="M282" i="44"/>
  <c r="M283" i="44"/>
  <c r="M284" i="44"/>
  <c r="M285" i="44"/>
  <c r="M286" i="44"/>
  <c r="M287" i="44"/>
  <c r="M288" i="44"/>
  <c r="M289" i="44"/>
  <c r="M290" i="44"/>
  <c r="M291" i="44"/>
  <c r="M292" i="44"/>
  <c r="M293" i="44"/>
  <c r="M294" i="44"/>
  <c r="M295" i="44"/>
  <c r="M296" i="44"/>
  <c r="M297" i="44"/>
  <c r="M298" i="44"/>
  <c r="M299" i="44"/>
  <c r="M300" i="44"/>
  <c r="M301" i="44"/>
  <c r="M302" i="44"/>
  <c r="M303" i="44"/>
  <c r="M304" i="44"/>
  <c r="M305" i="44"/>
  <c r="M306" i="44"/>
  <c r="M307" i="44"/>
  <c r="M308" i="44"/>
  <c r="M309" i="44"/>
  <c r="M310" i="44"/>
  <c r="M311" i="44"/>
  <c r="M312" i="44"/>
  <c r="M313" i="44"/>
  <c r="M314" i="44"/>
  <c r="M315" i="44"/>
  <c r="M316" i="44"/>
  <c r="M317" i="44"/>
  <c r="M318" i="44"/>
  <c r="M319" i="44"/>
  <c r="M320" i="44"/>
  <c r="M321" i="44"/>
  <c r="M322" i="44"/>
  <c r="M323" i="44"/>
  <c r="M324" i="44"/>
  <c r="M325" i="44"/>
  <c r="M326" i="44"/>
  <c r="M327" i="44"/>
  <c r="M328" i="44"/>
  <c r="M329" i="44"/>
  <c r="M330" i="44"/>
  <c r="M331" i="44"/>
  <c r="M332" i="44"/>
  <c r="M333" i="44"/>
  <c r="M334" i="44"/>
  <c r="M335" i="44"/>
  <c r="M336" i="44"/>
  <c r="M337" i="44"/>
  <c r="M338" i="44"/>
  <c r="M339" i="44"/>
  <c r="M340" i="44"/>
  <c r="M341" i="44"/>
  <c r="M342" i="44"/>
  <c r="M343" i="44"/>
  <c r="M344" i="44"/>
  <c r="M345" i="44"/>
  <c r="M346" i="44"/>
  <c r="M347" i="44"/>
  <c r="M348" i="44"/>
  <c r="M349" i="44"/>
  <c r="M350" i="44"/>
  <c r="M351" i="44"/>
  <c r="M352" i="44"/>
  <c r="M353" i="44"/>
  <c r="M354" i="44"/>
  <c r="M355" i="44"/>
  <c r="M356" i="44"/>
  <c r="M357" i="44"/>
  <c r="M358" i="44"/>
  <c r="M359" i="44"/>
  <c r="M360" i="44"/>
  <c r="M361" i="44"/>
  <c r="M362" i="44"/>
  <c r="M363" i="44"/>
  <c r="M364" i="44"/>
  <c r="M365" i="44"/>
  <c r="M366" i="44"/>
  <c r="M367" i="44"/>
  <c r="M368" i="44"/>
  <c r="M369" i="44"/>
  <c r="M370" i="44"/>
  <c r="M371" i="44"/>
  <c r="M372" i="44"/>
  <c r="M373" i="44"/>
  <c r="M374" i="44"/>
  <c r="M375" i="44"/>
  <c r="M376" i="44"/>
  <c r="M377" i="44"/>
  <c r="M378" i="44"/>
  <c r="M379" i="44"/>
  <c r="M380" i="44"/>
  <c r="M381" i="44"/>
  <c r="M382" i="44"/>
  <c r="M383" i="44"/>
  <c r="M384" i="44"/>
  <c r="M385" i="44"/>
  <c r="M386" i="44"/>
  <c r="M387" i="44"/>
  <c r="M388" i="44"/>
  <c r="M389" i="44"/>
  <c r="M390" i="44"/>
  <c r="M391" i="44"/>
  <c r="M392" i="44"/>
  <c r="M393" i="44"/>
  <c r="M394" i="44"/>
  <c r="M395" i="44"/>
  <c r="M396" i="44"/>
  <c r="M397" i="44"/>
  <c r="M398" i="44"/>
  <c r="M399" i="44"/>
  <c r="M400" i="44"/>
  <c r="M401" i="44"/>
  <c r="M402" i="44"/>
  <c r="M403" i="44"/>
  <c r="M404" i="44"/>
  <c r="M405" i="44"/>
  <c r="M406" i="44"/>
  <c r="M407" i="44"/>
  <c r="M408" i="44"/>
  <c r="M409" i="44"/>
  <c r="M410" i="44"/>
  <c r="M411" i="44"/>
  <c r="M412" i="44"/>
  <c r="M413" i="44"/>
  <c r="M414" i="44"/>
  <c r="M415" i="44"/>
  <c r="M416" i="44"/>
  <c r="M417" i="44"/>
  <c r="M418" i="44"/>
  <c r="M419" i="44"/>
  <c r="M420" i="44"/>
  <c r="M421" i="44"/>
  <c r="M422" i="44"/>
  <c r="M423" i="44"/>
  <c r="M424" i="44"/>
  <c r="M425" i="44"/>
  <c r="M426" i="44"/>
  <c r="M427" i="44"/>
  <c r="M428" i="44"/>
  <c r="M429" i="44"/>
  <c r="M430" i="44"/>
  <c r="M431" i="44"/>
  <c r="M432" i="44"/>
  <c r="M433" i="44"/>
  <c r="M434" i="44"/>
  <c r="M435" i="44"/>
  <c r="M436" i="44"/>
  <c r="D6" i="44"/>
  <c r="E6" i="44"/>
  <c r="F6" i="44"/>
  <c r="G6" i="44"/>
  <c r="D7" i="44"/>
  <c r="E7" i="44"/>
  <c r="F7" i="44"/>
  <c r="G7" i="44"/>
  <c r="D8" i="44"/>
  <c r="E8" i="44"/>
  <c r="F8" i="44"/>
  <c r="G8" i="44"/>
  <c r="D9" i="44"/>
  <c r="E9" i="44"/>
  <c r="F9" i="44"/>
  <c r="G9" i="44"/>
  <c r="D10" i="44"/>
  <c r="E10" i="44"/>
  <c r="F10" i="44"/>
  <c r="G10" i="44"/>
  <c r="D11" i="44"/>
  <c r="E11" i="44"/>
  <c r="F11" i="44"/>
  <c r="G11" i="44"/>
  <c r="D12" i="44"/>
  <c r="E12" i="44"/>
  <c r="F12" i="44"/>
  <c r="G12" i="44"/>
  <c r="D13" i="44"/>
  <c r="E13" i="44"/>
  <c r="F13" i="44"/>
  <c r="G13" i="44"/>
  <c r="D14" i="44"/>
  <c r="E14" i="44"/>
  <c r="F14" i="44"/>
  <c r="G14" i="44"/>
  <c r="D15" i="44"/>
  <c r="E15" i="44"/>
  <c r="F15" i="44"/>
  <c r="G15" i="44"/>
  <c r="D16" i="44"/>
  <c r="E16" i="44"/>
  <c r="F16" i="44"/>
  <c r="G16" i="44"/>
  <c r="D17" i="44"/>
  <c r="E17" i="44"/>
  <c r="F17" i="44"/>
  <c r="G17" i="44"/>
  <c r="D18" i="44"/>
  <c r="E18" i="44"/>
  <c r="F18" i="44"/>
  <c r="G18" i="44"/>
  <c r="D19" i="44"/>
  <c r="E19" i="44"/>
  <c r="F19" i="44"/>
  <c r="G19" i="44"/>
  <c r="D20" i="44"/>
  <c r="E20" i="44"/>
  <c r="F20" i="44"/>
  <c r="G20" i="44"/>
  <c r="D21" i="44"/>
  <c r="E21" i="44"/>
  <c r="F21" i="44"/>
  <c r="G21" i="44"/>
  <c r="D22" i="44"/>
  <c r="E22" i="44"/>
  <c r="F22" i="44"/>
  <c r="G22" i="44"/>
  <c r="D23" i="44"/>
  <c r="E23" i="44"/>
  <c r="F23" i="44"/>
  <c r="G23" i="44"/>
  <c r="D24" i="44"/>
  <c r="E24" i="44"/>
  <c r="F24" i="44"/>
  <c r="G24" i="44"/>
  <c r="D25" i="44"/>
  <c r="E25" i="44"/>
  <c r="F25" i="44"/>
  <c r="G25" i="44"/>
  <c r="D26" i="44"/>
  <c r="E26" i="44"/>
  <c r="F26" i="44"/>
  <c r="G26" i="44"/>
  <c r="D27" i="44"/>
  <c r="E27" i="44"/>
  <c r="F27" i="44"/>
  <c r="G27" i="44"/>
  <c r="D28" i="44"/>
  <c r="E28" i="44"/>
  <c r="F28" i="44"/>
  <c r="G28" i="44"/>
  <c r="D29" i="44"/>
  <c r="E29" i="44"/>
  <c r="F29" i="44"/>
  <c r="G29" i="44"/>
  <c r="D30" i="44"/>
  <c r="E30" i="44"/>
  <c r="F30" i="44"/>
  <c r="G30" i="44"/>
  <c r="D31" i="44"/>
  <c r="E31" i="44"/>
  <c r="F31" i="44"/>
  <c r="G31" i="44"/>
  <c r="D32" i="44"/>
  <c r="E32" i="44"/>
  <c r="F32" i="44"/>
  <c r="G32" i="44"/>
  <c r="D33" i="44"/>
  <c r="E33" i="44"/>
  <c r="F33" i="44"/>
  <c r="G33" i="44"/>
  <c r="D34" i="44"/>
  <c r="E34" i="44"/>
  <c r="F34" i="44"/>
  <c r="G34" i="44"/>
  <c r="D35" i="44"/>
  <c r="E35" i="44"/>
  <c r="F35" i="44"/>
  <c r="G35" i="44"/>
  <c r="D36" i="44"/>
  <c r="E36" i="44"/>
  <c r="F36" i="44"/>
  <c r="G36" i="44"/>
  <c r="D37" i="44"/>
  <c r="E37" i="44"/>
  <c r="F37" i="44"/>
  <c r="G37" i="44"/>
  <c r="D38" i="44"/>
  <c r="E38" i="44"/>
  <c r="F38" i="44"/>
  <c r="G38" i="44"/>
  <c r="D39" i="44"/>
  <c r="E39" i="44"/>
  <c r="F39" i="44"/>
  <c r="G39" i="44"/>
  <c r="D40" i="44"/>
  <c r="E40" i="44"/>
  <c r="F40" i="44"/>
  <c r="G40" i="44"/>
  <c r="D41" i="44"/>
  <c r="E41" i="44"/>
  <c r="F41" i="44"/>
  <c r="G41" i="44"/>
  <c r="D42" i="44"/>
  <c r="E42" i="44"/>
  <c r="F42" i="44"/>
  <c r="G42" i="44"/>
  <c r="D43" i="44"/>
  <c r="E43" i="44"/>
  <c r="F43" i="44"/>
  <c r="G43" i="44"/>
  <c r="D44" i="44"/>
  <c r="E44" i="44"/>
  <c r="F44" i="44"/>
  <c r="G44" i="44"/>
  <c r="D45" i="44"/>
  <c r="E45" i="44"/>
  <c r="F45" i="44"/>
  <c r="G45" i="44"/>
  <c r="D46" i="44"/>
  <c r="E46" i="44"/>
  <c r="F46" i="44"/>
  <c r="G46" i="44"/>
  <c r="D47" i="44"/>
  <c r="E47" i="44"/>
  <c r="F47" i="44"/>
  <c r="G47" i="44"/>
  <c r="D48" i="44"/>
  <c r="E48" i="44"/>
  <c r="F48" i="44"/>
  <c r="G48" i="44"/>
  <c r="D49" i="44"/>
  <c r="E49" i="44"/>
  <c r="F49" i="44"/>
  <c r="G49" i="44"/>
  <c r="D50" i="44"/>
  <c r="E50" i="44"/>
  <c r="F50" i="44"/>
  <c r="G50" i="44"/>
  <c r="D51" i="44"/>
  <c r="E51" i="44"/>
  <c r="F51" i="44"/>
  <c r="G51" i="44"/>
  <c r="D52" i="44"/>
  <c r="E52" i="44"/>
  <c r="F52" i="44"/>
  <c r="G52" i="44"/>
  <c r="D53" i="44"/>
  <c r="E53" i="44"/>
  <c r="F53" i="44"/>
  <c r="G53" i="44"/>
  <c r="D54" i="44"/>
  <c r="E54" i="44"/>
  <c r="F54" i="44"/>
  <c r="G54" i="44"/>
  <c r="D55" i="44"/>
  <c r="E55" i="44"/>
  <c r="F55" i="44"/>
  <c r="G55" i="44"/>
  <c r="D56" i="44"/>
  <c r="E56" i="44"/>
  <c r="F56" i="44"/>
  <c r="G56" i="44"/>
  <c r="D57" i="44"/>
  <c r="E57" i="44"/>
  <c r="F57" i="44"/>
  <c r="G57" i="44"/>
  <c r="D58" i="44"/>
  <c r="E58" i="44"/>
  <c r="F58" i="44"/>
  <c r="G58" i="44"/>
  <c r="D59" i="44"/>
  <c r="E59" i="44"/>
  <c r="F59" i="44"/>
  <c r="G59" i="44"/>
  <c r="D60" i="44"/>
  <c r="E60" i="44"/>
  <c r="F60" i="44"/>
  <c r="G60" i="44"/>
  <c r="D61" i="44"/>
  <c r="E61" i="44"/>
  <c r="F61" i="44"/>
  <c r="G61" i="44"/>
  <c r="D62" i="44"/>
  <c r="E62" i="44"/>
  <c r="F62" i="44"/>
  <c r="G62" i="44"/>
  <c r="D63" i="44"/>
  <c r="E63" i="44"/>
  <c r="F63" i="44"/>
  <c r="G63" i="44"/>
  <c r="D64" i="44"/>
  <c r="E64" i="44"/>
  <c r="F64" i="44"/>
  <c r="G64" i="44"/>
  <c r="D65" i="44"/>
  <c r="E65" i="44"/>
  <c r="F65" i="44"/>
  <c r="G65" i="44"/>
  <c r="D66" i="44"/>
  <c r="E66" i="44"/>
  <c r="F66" i="44"/>
  <c r="G66" i="44"/>
  <c r="D67" i="44"/>
  <c r="E67" i="44"/>
  <c r="F67" i="44"/>
  <c r="G67" i="44"/>
  <c r="D68" i="44"/>
  <c r="E68" i="44"/>
  <c r="F68" i="44"/>
  <c r="G68" i="44"/>
  <c r="D69" i="44"/>
  <c r="E69" i="44"/>
  <c r="F69" i="44"/>
  <c r="G69" i="44"/>
  <c r="D70" i="44"/>
  <c r="E70" i="44"/>
  <c r="F70" i="44"/>
  <c r="G70" i="44"/>
  <c r="D71" i="44"/>
  <c r="E71" i="44"/>
  <c r="F71" i="44"/>
  <c r="G71" i="44"/>
  <c r="D72" i="44"/>
  <c r="E72" i="44"/>
  <c r="F72" i="44"/>
  <c r="G72" i="44"/>
  <c r="D73" i="44"/>
  <c r="E73" i="44"/>
  <c r="F73" i="44"/>
  <c r="G73" i="44"/>
  <c r="D74" i="44"/>
  <c r="E74" i="44"/>
  <c r="F74" i="44"/>
  <c r="G74" i="44"/>
  <c r="D75" i="44"/>
  <c r="E75" i="44"/>
  <c r="F75" i="44"/>
  <c r="G75" i="44"/>
  <c r="D76" i="44"/>
  <c r="E76" i="44"/>
  <c r="F76" i="44"/>
  <c r="G76" i="44"/>
  <c r="D77" i="44"/>
  <c r="E77" i="44"/>
  <c r="F77" i="44"/>
  <c r="G77" i="44"/>
  <c r="D78" i="44"/>
  <c r="E78" i="44"/>
  <c r="F78" i="44"/>
  <c r="G78" i="44"/>
  <c r="D79" i="44"/>
  <c r="E79" i="44"/>
  <c r="F79" i="44"/>
  <c r="G79" i="44"/>
  <c r="D80" i="44"/>
  <c r="E80" i="44"/>
  <c r="F80" i="44"/>
  <c r="G80" i="44"/>
  <c r="D81" i="44"/>
  <c r="E81" i="44"/>
  <c r="F81" i="44"/>
  <c r="G81" i="44"/>
  <c r="D82" i="44"/>
  <c r="E82" i="44"/>
  <c r="F82" i="44"/>
  <c r="G82" i="44"/>
  <c r="D83" i="44"/>
  <c r="E83" i="44"/>
  <c r="F83" i="44"/>
  <c r="G83" i="44"/>
  <c r="D84" i="44"/>
  <c r="E84" i="44"/>
  <c r="F84" i="44"/>
  <c r="G84" i="44"/>
  <c r="D85" i="44"/>
  <c r="E85" i="44"/>
  <c r="F85" i="44"/>
  <c r="G85" i="44"/>
  <c r="D86" i="44"/>
  <c r="E86" i="44"/>
  <c r="F86" i="44"/>
  <c r="G86" i="44"/>
  <c r="D87" i="44"/>
  <c r="E87" i="44"/>
  <c r="F87" i="44"/>
  <c r="G87" i="44"/>
  <c r="D88" i="44"/>
  <c r="E88" i="44"/>
  <c r="F88" i="44"/>
  <c r="G88" i="44"/>
  <c r="D89" i="44"/>
  <c r="E89" i="44"/>
  <c r="F89" i="44"/>
  <c r="G89" i="44"/>
  <c r="D90" i="44"/>
  <c r="E90" i="44"/>
  <c r="F90" i="44"/>
  <c r="G90" i="44"/>
  <c r="D91" i="44"/>
  <c r="E91" i="44"/>
  <c r="F91" i="44"/>
  <c r="G91" i="44"/>
  <c r="D92" i="44"/>
  <c r="E92" i="44"/>
  <c r="F92" i="44"/>
  <c r="G92" i="44"/>
  <c r="D93" i="44"/>
  <c r="E93" i="44"/>
  <c r="F93" i="44"/>
  <c r="G93" i="44"/>
  <c r="D94" i="44"/>
  <c r="E94" i="44"/>
  <c r="F94" i="44"/>
  <c r="G94" i="44"/>
  <c r="D95" i="44"/>
  <c r="E95" i="44"/>
  <c r="F95" i="44"/>
  <c r="G95" i="44"/>
  <c r="D96" i="44"/>
  <c r="E96" i="44"/>
  <c r="F96" i="44"/>
  <c r="G96" i="44"/>
  <c r="D97" i="44"/>
  <c r="E97" i="44"/>
  <c r="F97" i="44"/>
  <c r="G97" i="44"/>
  <c r="D98" i="44"/>
  <c r="E98" i="44"/>
  <c r="F98" i="44"/>
  <c r="G98" i="44"/>
  <c r="D99" i="44"/>
  <c r="E99" i="44"/>
  <c r="F99" i="44"/>
  <c r="G99" i="44"/>
  <c r="D100" i="44"/>
  <c r="E100" i="44"/>
  <c r="F100" i="44"/>
  <c r="G100" i="44"/>
  <c r="D101" i="44"/>
  <c r="E101" i="44"/>
  <c r="F101" i="44"/>
  <c r="G101" i="44"/>
  <c r="D102" i="44"/>
  <c r="E102" i="44"/>
  <c r="F102" i="44"/>
  <c r="G102" i="44"/>
  <c r="D103" i="44"/>
  <c r="E103" i="44"/>
  <c r="F103" i="44"/>
  <c r="G103" i="44"/>
  <c r="D104" i="44"/>
  <c r="E104" i="44"/>
  <c r="F104" i="44"/>
  <c r="G104" i="44"/>
  <c r="D105" i="44"/>
  <c r="E105" i="44"/>
  <c r="F105" i="44"/>
  <c r="G105" i="44"/>
  <c r="D106" i="44"/>
  <c r="E106" i="44"/>
  <c r="F106" i="44"/>
  <c r="G106" i="44"/>
  <c r="D107" i="44"/>
  <c r="E107" i="44"/>
  <c r="F107" i="44"/>
  <c r="G107" i="44"/>
  <c r="D108" i="44"/>
  <c r="E108" i="44"/>
  <c r="F108" i="44"/>
  <c r="G108" i="44"/>
  <c r="D109" i="44"/>
  <c r="E109" i="44"/>
  <c r="F109" i="44"/>
  <c r="G109" i="44"/>
  <c r="D110" i="44"/>
  <c r="E110" i="44"/>
  <c r="F110" i="44"/>
  <c r="G110" i="44"/>
  <c r="D111" i="44"/>
  <c r="E111" i="44"/>
  <c r="F111" i="44"/>
  <c r="G111" i="44"/>
  <c r="D112" i="44"/>
  <c r="E112" i="44"/>
  <c r="F112" i="44"/>
  <c r="G112" i="44"/>
  <c r="D113" i="44"/>
  <c r="E113" i="44"/>
  <c r="F113" i="44"/>
  <c r="G113" i="44"/>
  <c r="D114" i="44"/>
  <c r="E114" i="44"/>
  <c r="F114" i="44"/>
  <c r="G114" i="44"/>
  <c r="D115" i="44"/>
  <c r="E115" i="44"/>
  <c r="F115" i="44"/>
  <c r="G115" i="44"/>
  <c r="D116" i="44"/>
  <c r="E116" i="44"/>
  <c r="F116" i="44"/>
  <c r="G116" i="44"/>
  <c r="D117" i="44"/>
  <c r="E117" i="44"/>
  <c r="F117" i="44"/>
  <c r="G117" i="44"/>
  <c r="D118" i="44"/>
  <c r="E118" i="44"/>
  <c r="F118" i="44"/>
  <c r="G118" i="44"/>
  <c r="D119" i="44"/>
  <c r="E119" i="44"/>
  <c r="F119" i="44"/>
  <c r="G119" i="44"/>
  <c r="D120" i="44"/>
  <c r="E120" i="44"/>
  <c r="F120" i="44"/>
  <c r="G120" i="44"/>
  <c r="D121" i="44"/>
  <c r="E121" i="44"/>
  <c r="F121" i="44"/>
  <c r="G121" i="44"/>
  <c r="D122" i="44"/>
  <c r="E122" i="44"/>
  <c r="F122" i="44"/>
  <c r="G122" i="44"/>
  <c r="D123" i="44"/>
  <c r="E123" i="44"/>
  <c r="F123" i="44"/>
  <c r="G123" i="44"/>
  <c r="D124" i="44"/>
  <c r="E124" i="44"/>
  <c r="F124" i="44"/>
  <c r="G124" i="44"/>
  <c r="D125" i="44"/>
  <c r="E125" i="44"/>
  <c r="F125" i="44"/>
  <c r="G125" i="44"/>
  <c r="D126" i="44"/>
  <c r="E126" i="44"/>
  <c r="F126" i="44"/>
  <c r="G126" i="44"/>
  <c r="D127" i="44"/>
  <c r="E127" i="44"/>
  <c r="F127" i="44"/>
  <c r="G127" i="44"/>
  <c r="D128" i="44"/>
  <c r="E128" i="44"/>
  <c r="F128" i="44"/>
  <c r="G128" i="44"/>
  <c r="D129" i="44"/>
  <c r="E129" i="44"/>
  <c r="F129" i="44"/>
  <c r="G129" i="44"/>
  <c r="D130" i="44"/>
  <c r="E130" i="44"/>
  <c r="F130" i="44"/>
  <c r="G130" i="44"/>
  <c r="D131" i="44"/>
  <c r="E131" i="44"/>
  <c r="F131" i="44"/>
  <c r="G131" i="44"/>
  <c r="D132" i="44"/>
  <c r="E132" i="44"/>
  <c r="F132" i="44"/>
  <c r="G132" i="44"/>
  <c r="D133" i="44"/>
  <c r="E133" i="44"/>
  <c r="F133" i="44"/>
  <c r="G133" i="44"/>
  <c r="D134" i="44"/>
  <c r="E134" i="44"/>
  <c r="F134" i="44"/>
  <c r="G134" i="44"/>
  <c r="D135" i="44"/>
  <c r="E135" i="44"/>
  <c r="F135" i="44"/>
  <c r="G135" i="44"/>
  <c r="D136" i="44"/>
  <c r="E136" i="44"/>
  <c r="F136" i="44"/>
  <c r="G136" i="44"/>
  <c r="D137" i="44"/>
  <c r="E137" i="44"/>
  <c r="F137" i="44"/>
  <c r="G137" i="44"/>
  <c r="D138" i="44"/>
  <c r="E138" i="44"/>
  <c r="F138" i="44"/>
  <c r="G138" i="44"/>
  <c r="D139" i="44"/>
  <c r="E139" i="44"/>
  <c r="F139" i="44"/>
  <c r="G139" i="44"/>
  <c r="D140" i="44"/>
  <c r="E140" i="44"/>
  <c r="F140" i="44"/>
  <c r="G140" i="44"/>
  <c r="D141" i="44"/>
  <c r="E141" i="44"/>
  <c r="F141" i="44"/>
  <c r="G141" i="44"/>
  <c r="D142" i="44"/>
  <c r="E142" i="44"/>
  <c r="F142" i="44"/>
  <c r="G142" i="44"/>
  <c r="D143" i="44"/>
  <c r="E143" i="44"/>
  <c r="F143" i="44"/>
  <c r="G143" i="44"/>
  <c r="D144" i="44"/>
  <c r="E144" i="44"/>
  <c r="F144" i="44"/>
  <c r="G144" i="44"/>
  <c r="D145" i="44"/>
  <c r="E145" i="44"/>
  <c r="F145" i="44"/>
  <c r="G145" i="44"/>
  <c r="D146" i="44"/>
  <c r="E146" i="44"/>
  <c r="F146" i="44"/>
  <c r="G146" i="44"/>
  <c r="D147" i="44"/>
  <c r="E147" i="44"/>
  <c r="F147" i="44"/>
  <c r="G147" i="44"/>
  <c r="D148" i="44"/>
  <c r="E148" i="44"/>
  <c r="F148" i="44"/>
  <c r="G148" i="44"/>
  <c r="D149" i="44"/>
  <c r="E149" i="44"/>
  <c r="F149" i="44"/>
  <c r="G149" i="44"/>
  <c r="D150" i="44"/>
  <c r="E150" i="44"/>
  <c r="F150" i="44"/>
  <c r="G150" i="44"/>
  <c r="D151" i="44"/>
  <c r="E151" i="44"/>
  <c r="F151" i="44"/>
  <c r="G151" i="44"/>
  <c r="D152" i="44"/>
  <c r="E152" i="44"/>
  <c r="F152" i="44"/>
  <c r="G152" i="44"/>
  <c r="D153" i="44"/>
  <c r="E153" i="44"/>
  <c r="F153" i="44"/>
  <c r="G153" i="44"/>
  <c r="D154" i="44"/>
  <c r="E154" i="44"/>
  <c r="F154" i="44"/>
  <c r="G154" i="44"/>
  <c r="D155" i="44"/>
  <c r="E155" i="44"/>
  <c r="F155" i="44"/>
  <c r="G155" i="44"/>
  <c r="D156" i="44"/>
  <c r="E156" i="44"/>
  <c r="F156" i="44"/>
  <c r="G156" i="44"/>
  <c r="D157" i="44"/>
  <c r="E157" i="44"/>
  <c r="F157" i="44"/>
  <c r="G157" i="44"/>
  <c r="D158" i="44"/>
  <c r="E158" i="44"/>
  <c r="F158" i="44"/>
  <c r="G158" i="44"/>
  <c r="D159" i="44"/>
  <c r="E159" i="44"/>
  <c r="F159" i="44"/>
  <c r="G159" i="44"/>
  <c r="D160" i="44"/>
  <c r="E160" i="44"/>
  <c r="F160" i="44"/>
  <c r="G160" i="44"/>
  <c r="D161" i="44"/>
  <c r="E161" i="44"/>
  <c r="F161" i="44"/>
  <c r="G161" i="44"/>
  <c r="D162" i="44"/>
  <c r="E162" i="44"/>
  <c r="F162" i="44"/>
  <c r="G162" i="44"/>
  <c r="D163" i="44"/>
  <c r="E163" i="44"/>
  <c r="F163" i="44"/>
  <c r="G163" i="44"/>
  <c r="D164" i="44"/>
  <c r="E164" i="44"/>
  <c r="F164" i="44"/>
  <c r="G164" i="44"/>
  <c r="D165" i="44"/>
  <c r="E165" i="44"/>
  <c r="F165" i="44"/>
  <c r="G165" i="44"/>
  <c r="D166" i="44"/>
  <c r="E166" i="44"/>
  <c r="F166" i="44"/>
  <c r="G166" i="44"/>
  <c r="D167" i="44"/>
  <c r="E167" i="44"/>
  <c r="F167" i="44"/>
  <c r="G167" i="44"/>
  <c r="D168" i="44"/>
  <c r="E168" i="44"/>
  <c r="F168" i="44"/>
  <c r="G168" i="44"/>
  <c r="D169" i="44"/>
  <c r="E169" i="44"/>
  <c r="F169" i="44"/>
  <c r="G169" i="44"/>
  <c r="D170" i="44"/>
  <c r="E170" i="44"/>
  <c r="F170" i="44"/>
  <c r="G170" i="44"/>
  <c r="D171" i="44"/>
  <c r="E171" i="44"/>
  <c r="F171" i="44"/>
  <c r="G171" i="44"/>
  <c r="D172" i="44"/>
  <c r="E172" i="44"/>
  <c r="F172" i="44"/>
  <c r="G172" i="44"/>
  <c r="D173" i="44"/>
  <c r="E173" i="44"/>
  <c r="F173" i="44"/>
  <c r="G173" i="44"/>
  <c r="D174" i="44"/>
  <c r="E174" i="44"/>
  <c r="F174" i="44"/>
  <c r="G174" i="44"/>
  <c r="D175" i="44"/>
  <c r="E175" i="44"/>
  <c r="F175" i="44"/>
  <c r="G175" i="44"/>
  <c r="D176" i="44"/>
  <c r="E176" i="44"/>
  <c r="F176" i="44"/>
  <c r="G176" i="44"/>
  <c r="D177" i="44"/>
  <c r="E177" i="44"/>
  <c r="F177" i="44"/>
  <c r="G177" i="44"/>
  <c r="D178" i="44"/>
  <c r="E178" i="44"/>
  <c r="F178" i="44"/>
  <c r="G178" i="44"/>
  <c r="D179" i="44"/>
  <c r="E179" i="44"/>
  <c r="F179" i="44"/>
  <c r="G179" i="44"/>
  <c r="D180" i="44"/>
  <c r="E180" i="44"/>
  <c r="F180" i="44"/>
  <c r="G180" i="44"/>
  <c r="D181" i="44"/>
  <c r="E181" i="44"/>
  <c r="F181" i="44"/>
  <c r="G181" i="44"/>
  <c r="D182" i="44"/>
  <c r="E182" i="44"/>
  <c r="F182" i="44"/>
  <c r="G182" i="44"/>
  <c r="D183" i="44"/>
  <c r="E183" i="44"/>
  <c r="F183" i="44"/>
  <c r="G183" i="44"/>
  <c r="D184" i="44"/>
  <c r="E184" i="44"/>
  <c r="F184" i="44"/>
  <c r="G184" i="44"/>
  <c r="D185" i="44"/>
  <c r="E185" i="44"/>
  <c r="F185" i="44"/>
  <c r="G185" i="44"/>
  <c r="D186" i="44"/>
  <c r="E186" i="44"/>
  <c r="F186" i="44"/>
  <c r="G186" i="44"/>
  <c r="D187" i="44"/>
  <c r="E187" i="44"/>
  <c r="F187" i="44"/>
  <c r="G187" i="44"/>
  <c r="D188" i="44"/>
  <c r="E188" i="44"/>
  <c r="F188" i="44"/>
  <c r="G188" i="44"/>
  <c r="D189" i="44"/>
  <c r="E189" i="44"/>
  <c r="F189" i="44"/>
  <c r="G189" i="44"/>
  <c r="D190" i="44"/>
  <c r="E190" i="44"/>
  <c r="F190" i="44"/>
  <c r="G190" i="44"/>
  <c r="D191" i="44"/>
  <c r="E191" i="44"/>
  <c r="F191" i="44"/>
  <c r="G191" i="44"/>
  <c r="D192" i="44"/>
  <c r="E192" i="44"/>
  <c r="F192" i="44"/>
  <c r="G192" i="44"/>
  <c r="D193" i="44"/>
  <c r="E193" i="44"/>
  <c r="F193" i="44"/>
  <c r="G193" i="44"/>
  <c r="D194" i="44"/>
  <c r="E194" i="44"/>
  <c r="F194" i="44"/>
  <c r="G194" i="44"/>
  <c r="D195" i="44"/>
  <c r="E195" i="44"/>
  <c r="F195" i="44"/>
  <c r="G195" i="44"/>
  <c r="D196" i="44"/>
  <c r="E196" i="44"/>
  <c r="F196" i="44"/>
  <c r="G196" i="44"/>
  <c r="D197" i="44"/>
  <c r="E197" i="44"/>
  <c r="F197" i="44"/>
  <c r="G197" i="44"/>
  <c r="D198" i="44"/>
  <c r="E198" i="44"/>
  <c r="F198" i="44"/>
  <c r="G198" i="44"/>
  <c r="D199" i="44"/>
  <c r="E199" i="44"/>
  <c r="F199" i="44"/>
  <c r="G199" i="44"/>
  <c r="D200" i="44"/>
  <c r="E200" i="44"/>
  <c r="F200" i="44"/>
  <c r="G200" i="44"/>
  <c r="D201" i="44"/>
  <c r="E201" i="44"/>
  <c r="F201" i="44"/>
  <c r="G201" i="44"/>
  <c r="D202" i="44"/>
  <c r="E202" i="44"/>
  <c r="F202" i="44"/>
  <c r="G202" i="44"/>
  <c r="D203" i="44"/>
  <c r="E203" i="44"/>
  <c r="F203" i="44"/>
  <c r="G203" i="44"/>
  <c r="D204" i="44"/>
  <c r="E204" i="44"/>
  <c r="F204" i="44"/>
  <c r="G204" i="44"/>
  <c r="D205" i="44"/>
  <c r="E205" i="44"/>
  <c r="F205" i="44"/>
  <c r="G205" i="44"/>
  <c r="D206" i="44"/>
  <c r="E206" i="44"/>
  <c r="F206" i="44"/>
  <c r="G206" i="44"/>
  <c r="D207" i="44"/>
  <c r="E207" i="44"/>
  <c r="F207" i="44"/>
  <c r="G207" i="44"/>
  <c r="D208" i="44"/>
  <c r="E208" i="44"/>
  <c r="F208" i="44"/>
  <c r="G208" i="44"/>
  <c r="D209" i="44"/>
  <c r="E209" i="44"/>
  <c r="F209" i="44"/>
  <c r="G209" i="44"/>
  <c r="D210" i="44"/>
  <c r="E210" i="44"/>
  <c r="F210" i="44"/>
  <c r="G210" i="44"/>
  <c r="D211" i="44"/>
  <c r="E211" i="44"/>
  <c r="F211" i="44"/>
  <c r="G211" i="44"/>
  <c r="D212" i="44"/>
  <c r="E212" i="44"/>
  <c r="F212" i="44"/>
  <c r="G212" i="44"/>
  <c r="D213" i="44"/>
  <c r="E213" i="44"/>
  <c r="F213" i="44"/>
  <c r="G213" i="44"/>
  <c r="D214" i="44"/>
  <c r="E214" i="44"/>
  <c r="F214" i="44"/>
  <c r="G214" i="44"/>
  <c r="D215" i="44"/>
  <c r="E215" i="44"/>
  <c r="F215" i="44"/>
  <c r="G215" i="44"/>
  <c r="D216" i="44"/>
  <c r="E216" i="44"/>
  <c r="F216" i="44"/>
  <c r="G216" i="44"/>
  <c r="D217" i="44"/>
  <c r="E217" i="44"/>
  <c r="F217" i="44"/>
  <c r="G217" i="44"/>
  <c r="D218" i="44"/>
  <c r="E218" i="44"/>
  <c r="F218" i="44"/>
  <c r="G218" i="44"/>
  <c r="D219" i="44"/>
  <c r="E219" i="44"/>
  <c r="F219" i="44"/>
  <c r="G219" i="44"/>
  <c r="D220" i="44"/>
  <c r="E220" i="44"/>
  <c r="F220" i="44"/>
  <c r="G220" i="44"/>
  <c r="D221" i="44"/>
  <c r="E221" i="44"/>
  <c r="F221" i="44"/>
  <c r="G221" i="44"/>
  <c r="D222" i="44"/>
  <c r="E222" i="44"/>
  <c r="F222" i="44"/>
  <c r="G222" i="44"/>
  <c r="D223" i="44"/>
  <c r="E223" i="44"/>
  <c r="F223" i="44"/>
  <c r="G223" i="44"/>
  <c r="D224" i="44"/>
  <c r="E224" i="44"/>
  <c r="F224" i="44"/>
  <c r="G224" i="44"/>
  <c r="D225" i="44"/>
  <c r="E225" i="44"/>
  <c r="F225" i="44"/>
  <c r="G225" i="44"/>
  <c r="D226" i="44"/>
  <c r="E226" i="44"/>
  <c r="F226" i="44"/>
  <c r="G226" i="44"/>
  <c r="D227" i="44"/>
  <c r="E227" i="44"/>
  <c r="F227" i="44"/>
  <c r="G227" i="44"/>
  <c r="D228" i="44"/>
  <c r="E228" i="44"/>
  <c r="F228" i="44"/>
  <c r="G228" i="44"/>
  <c r="D229" i="44"/>
  <c r="E229" i="44"/>
  <c r="F229" i="44"/>
  <c r="G229" i="44"/>
  <c r="D230" i="44"/>
  <c r="E230" i="44"/>
  <c r="F230" i="44"/>
  <c r="G230" i="44"/>
  <c r="D231" i="44"/>
  <c r="E231" i="44"/>
  <c r="F231" i="44"/>
  <c r="G231" i="44"/>
  <c r="D232" i="44"/>
  <c r="E232" i="44"/>
  <c r="F232" i="44"/>
  <c r="G232" i="44"/>
  <c r="D233" i="44"/>
  <c r="E233" i="44"/>
  <c r="F233" i="44"/>
  <c r="G233" i="44"/>
  <c r="D234" i="44"/>
  <c r="E234" i="44"/>
  <c r="F234" i="44"/>
  <c r="G234" i="44"/>
  <c r="D235" i="44"/>
  <c r="E235" i="44"/>
  <c r="F235" i="44"/>
  <c r="G235" i="44"/>
  <c r="D236" i="44"/>
  <c r="E236" i="44"/>
  <c r="F236" i="44"/>
  <c r="G236" i="44"/>
  <c r="D237" i="44"/>
  <c r="E237" i="44"/>
  <c r="F237" i="44"/>
  <c r="G237" i="44"/>
  <c r="D238" i="44"/>
  <c r="E238" i="44"/>
  <c r="F238" i="44"/>
  <c r="G238" i="44"/>
  <c r="D239" i="44"/>
  <c r="E239" i="44"/>
  <c r="F239" i="44"/>
  <c r="G239" i="44"/>
  <c r="D240" i="44"/>
  <c r="E240" i="44"/>
  <c r="F240" i="44"/>
  <c r="G240" i="44"/>
  <c r="D241" i="44"/>
  <c r="E241" i="44"/>
  <c r="F241" i="44"/>
  <c r="G241" i="44"/>
  <c r="D242" i="44"/>
  <c r="E242" i="44"/>
  <c r="F242" i="44"/>
  <c r="G242" i="44"/>
  <c r="D243" i="44"/>
  <c r="E243" i="44"/>
  <c r="F243" i="44"/>
  <c r="G243" i="44"/>
  <c r="D244" i="44"/>
  <c r="E244" i="44"/>
  <c r="F244" i="44"/>
  <c r="G244" i="44"/>
  <c r="D245" i="44"/>
  <c r="E245" i="44"/>
  <c r="F245" i="44"/>
  <c r="G245" i="44"/>
  <c r="D246" i="44"/>
  <c r="E246" i="44"/>
  <c r="F246" i="44"/>
  <c r="G246" i="44"/>
  <c r="D247" i="44"/>
  <c r="E247" i="44"/>
  <c r="F247" i="44"/>
  <c r="G247" i="44"/>
  <c r="D248" i="44"/>
  <c r="E248" i="44"/>
  <c r="F248" i="44"/>
  <c r="G248" i="44"/>
  <c r="D249" i="44"/>
  <c r="E249" i="44"/>
  <c r="F249" i="44"/>
  <c r="G249" i="44"/>
  <c r="D250" i="44"/>
  <c r="E250" i="44"/>
  <c r="F250" i="44"/>
  <c r="G250" i="44"/>
  <c r="D251" i="44"/>
  <c r="E251" i="44"/>
  <c r="F251" i="44"/>
  <c r="G251" i="44"/>
  <c r="D252" i="44"/>
  <c r="E252" i="44"/>
  <c r="F252" i="44"/>
  <c r="G252" i="44"/>
  <c r="D253" i="44"/>
  <c r="E253" i="44"/>
  <c r="F253" i="44"/>
  <c r="G253" i="44"/>
  <c r="D254" i="44"/>
  <c r="E254" i="44"/>
  <c r="F254" i="44"/>
  <c r="G254" i="44"/>
  <c r="D255" i="44"/>
  <c r="E255" i="44"/>
  <c r="F255" i="44"/>
  <c r="G255" i="44"/>
  <c r="D256" i="44"/>
  <c r="E256" i="44"/>
  <c r="F256" i="44"/>
  <c r="G256" i="44"/>
  <c r="D257" i="44"/>
  <c r="E257" i="44"/>
  <c r="F257" i="44"/>
  <c r="G257" i="44"/>
  <c r="D258" i="44"/>
  <c r="E258" i="44"/>
  <c r="F258" i="44"/>
  <c r="G258" i="44"/>
  <c r="D259" i="44"/>
  <c r="E259" i="44"/>
  <c r="F259" i="44"/>
  <c r="G259" i="44"/>
  <c r="D260" i="44"/>
  <c r="E260" i="44"/>
  <c r="F260" i="44"/>
  <c r="G260" i="44"/>
  <c r="D261" i="44"/>
  <c r="E261" i="44"/>
  <c r="F261" i="44"/>
  <c r="G261" i="44"/>
  <c r="D262" i="44"/>
  <c r="E262" i="44"/>
  <c r="F262" i="44"/>
  <c r="G262" i="44"/>
  <c r="D263" i="44"/>
  <c r="E263" i="44"/>
  <c r="F263" i="44"/>
  <c r="G263" i="44"/>
  <c r="D264" i="44"/>
  <c r="E264" i="44"/>
  <c r="F264" i="44"/>
  <c r="G264" i="44"/>
  <c r="D265" i="44"/>
  <c r="E265" i="44"/>
  <c r="F265" i="44"/>
  <c r="G265" i="44"/>
  <c r="D266" i="44"/>
  <c r="E266" i="44"/>
  <c r="F266" i="44"/>
  <c r="G266" i="44"/>
  <c r="D267" i="44"/>
  <c r="E267" i="44"/>
  <c r="F267" i="44"/>
  <c r="G267" i="44"/>
  <c r="D268" i="44"/>
  <c r="E268" i="44"/>
  <c r="F268" i="44"/>
  <c r="G268" i="44"/>
  <c r="D269" i="44"/>
  <c r="E269" i="44"/>
  <c r="F269" i="44"/>
  <c r="G269" i="44"/>
  <c r="D270" i="44"/>
  <c r="E270" i="44"/>
  <c r="F270" i="44"/>
  <c r="G270" i="44"/>
  <c r="D271" i="44"/>
  <c r="E271" i="44"/>
  <c r="F271" i="44"/>
  <c r="G271" i="44"/>
  <c r="D272" i="44"/>
  <c r="E272" i="44"/>
  <c r="F272" i="44"/>
  <c r="G272" i="44"/>
  <c r="D273" i="44"/>
  <c r="E273" i="44"/>
  <c r="F273" i="44"/>
  <c r="G273" i="44"/>
  <c r="D274" i="44"/>
  <c r="E274" i="44"/>
  <c r="F274" i="44"/>
  <c r="G274" i="44"/>
  <c r="D275" i="44"/>
  <c r="E275" i="44"/>
  <c r="F275" i="44"/>
  <c r="G275" i="44"/>
  <c r="D276" i="44"/>
  <c r="E276" i="44"/>
  <c r="F276" i="44"/>
  <c r="G276" i="44"/>
  <c r="D277" i="44"/>
  <c r="E277" i="44"/>
  <c r="F277" i="44"/>
  <c r="G277" i="44"/>
  <c r="D278" i="44"/>
  <c r="E278" i="44"/>
  <c r="F278" i="44"/>
  <c r="G278" i="44"/>
  <c r="D279" i="44"/>
  <c r="E279" i="44"/>
  <c r="F279" i="44"/>
  <c r="G279" i="44"/>
  <c r="D280" i="44"/>
  <c r="E280" i="44"/>
  <c r="F280" i="44"/>
  <c r="G280" i="44"/>
  <c r="D281" i="44"/>
  <c r="E281" i="44"/>
  <c r="F281" i="44"/>
  <c r="G281" i="44"/>
  <c r="D282" i="44"/>
  <c r="E282" i="44"/>
  <c r="F282" i="44"/>
  <c r="G282" i="44"/>
  <c r="D283" i="44"/>
  <c r="E283" i="44"/>
  <c r="F283" i="44"/>
  <c r="G283" i="44"/>
  <c r="D284" i="44"/>
  <c r="E284" i="44"/>
  <c r="F284" i="44"/>
  <c r="G284" i="44"/>
  <c r="D285" i="44"/>
  <c r="E285" i="44"/>
  <c r="F285" i="44"/>
  <c r="G285" i="44"/>
  <c r="D286" i="44"/>
  <c r="E286" i="44"/>
  <c r="F286" i="44"/>
  <c r="G286" i="44"/>
  <c r="D287" i="44"/>
  <c r="E287" i="44"/>
  <c r="F287" i="44"/>
  <c r="G287" i="44"/>
  <c r="D288" i="44"/>
  <c r="E288" i="44"/>
  <c r="F288" i="44"/>
  <c r="G288" i="44"/>
  <c r="D289" i="44"/>
  <c r="E289" i="44"/>
  <c r="F289" i="44"/>
  <c r="G289" i="44"/>
  <c r="D290" i="44"/>
  <c r="E290" i="44"/>
  <c r="F290" i="44"/>
  <c r="G290" i="44"/>
  <c r="D291" i="44"/>
  <c r="E291" i="44"/>
  <c r="F291" i="44"/>
  <c r="G291" i="44"/>
  <c r="D292" i="44"/>
  <c r="E292" i="44"/>
  <c r="F292" i="44"/>
  <c r="G292" i="44"/>
  <c r="D293" i="44"/>
  <c r="E293" i="44"/>
  <c r="F293" i="44"/>
  <c r="G293" i="44"/>
  <c r="D294" i="44"/>
  <c r="E294" i="44"/>
  <c r="F294" i="44"/>
  <c r="G294" i="44"/>
  <c r="D295" i="44"/>
  <c r="E295" i="44"/>
  <c r="F295" i="44"/>
  <c r="G295" i="44"/>
  <c r="D296" i="44"/>
  <c r="E296" i="44"/>
  <c r="F296" i="44"/>
  <c r="G296" i="44"/>
  <c r="D297" i="44"/>
  <c r="E297" i="44"/>
  <c r="F297" i="44"/>
  <c r="G297" i="44"/>
  <c r="D298" i="44"/>
  <c r="E298" i="44"/>
  <c r="F298" i="44"/>
  <c r="G298" i="44"/>
  <c r="D299" i="44"/>
  <c r="E299" i="44"/>
  <c r="F299" i="44"/>
  <c r="G299" i="44"/>
  <c r="D300" i="44"/>
  <c r="E300" i="44"/>
  <c r="F300" i="44"/>
  <c r="G300" i="44"/>
  <c r="D301" i="44"/>
  <c r="E301" i="44"/>
  <c r="F301" i="44"/>
  <c r="G301" i="44"/>
  <c r="D302" i="44"/>
  <c r="E302" i="44"/>
  <c r="F302" i="44"/>
  <c r="G302" i="44"/>
  <c r="D303" i="44"/>
  <c r="E303" i="44"/>
  <c r="F303" i="44"/>
  <c r="G303" i="44"/>
  <c r="D304" i="44"/>
  <c r="E304" i="44"/>
  <c r="F304" i="44"/>
  <c r="G304" i="44"/>
  <c r="D305" i="44"/>
  <c r="E305" i="44"/>
  <c r="F305" i="44"/>
  <c r="G305" i="44"/>
  <c r="D306" i="44"/>
  <c r="E306" i="44"/>
  <c r="F306" i="44"/>
  <c r="G306" i="44"/>
  <c r="D307" i="44"/>
  <c r="E307" i="44"/>
  <c r="F307" i="44"/>
  <c r="G307" i="44"/>
  <c r="D308" i="44"/>
  <c r="E308" i="44"/>
  <c r="F308" i="44"/>
  <c r="G308" i="44"/>
  <c r="D309" i="44"/>
  <c r="E309" i="44"/>
  <c r="F309" i="44"/>
  <c r="G309" i="44"/>
  <c r="D310" i="44"/>
  <c r="E310" i="44"/>
  <c r="F310" i="44"/>
  <c r="G310" i="44"/>
  <c r="D311" i="44"/>
  <c r="E311" i="44"/>
  <c r="F311" i="44"/>
  <c r="G311" i="44"/>
  <c r="D312" i="44"/>
  <c r="E312" i="44"/>
  <c r="F312" i="44"/>
  <c r="G312" i="44"/>
  <c r="D313" i="44"/>
  <c r="E313" i="44"/>
  <c r="F313" i="44"/>
  <c r="G313" i="44"/>
  <c r="D314" i="44"/>
  <c r="E314" i="44"/>
  <c r="F314" i="44"/>
  <c r="G314" i="44"/>
  <c r="D315" i="44"/>
  <c r="E315" i="44"/>
  <c r="F315" i="44"/>
  <c r="G315" i="44"/>
  <c r="D316" i="44"/>
  <c r="E316" i="44"/>
  <c r="F316" i="44"/>
  <c r="G316" i="44"/>
  <c r="D317" i="44"/>
  <c r="E317" i="44"/>
  <c r="F317" i="44"/>
  <c r="G317" i="44"/>
  <c r="D318" i="44"/>
  <c r="E318" i="44"/>
  <c r="F318" i="44"/>
  <c r="G318" i="44"/>
  <c r="D319" i="44"/>
  <c r="E319" i="44"/>
  <c r="F319" i="44"/>
  <c r="G319" i="44"/>
  <c r="D320" i="44"/>
  <c r="E320" i="44"/>
  <c r="F320" i="44"/>
  <c r="G320" i="44"/>
  <c r="D321" i="44"/>
  <c r="E321" i="44"/>
  <c r="F321" i="44"/>
  <c r="G321" i="44"/>
  <c r="D322" i="44"/>
  <c r="E322" i="44"/>
  <c r="F322" i="44"/>
  <c r="G322" i="44"/>
  <c r="D323" i="44"/>
  <c r="E323" i="44"/>
  <c r="F323" i="44"/>
  <c r="G323" i="44"/>
  <c r="D324" i="44"/>
  <c r="E324" i="44"/>
  <c r="F324" i="44"/>
  <c r="G324" i="44"/>
  <c r="D325" i="44"/>
  <c r="E325" i="44"/>
  <c r="F325" i="44"/>
  <c r="G325" i="44"/>
  <c r="D326" i="44"/>
  <c r="E326" i="44"/>
  <c r="F326" i="44"/>
  <c r="G326" i="44"/>
  <c r="D327" i="44"/>
  <c r="E327" i="44"/>
  <c r="F327" i="44"/>
  <c r="G327" i="44"/>
  <c r="D328" i="44"/>
  <c r="E328" i="44"/>
  <c r="F328" i="44"/>
  <c r="G328" i="44"/>
  <c r="D329" i="44"/>
  <c r="E329" i="44"/>
  <c r="F329" i="44"/>
  <c r="G329" i="44"/>
  <c r="D330" i="44"/>
  <c r="E330" i="44"/>
  <c r="F330" i="44"/>
  <c r="G330" i="44"/>
  <c r="D331" i="44"/>
  <c r="E331" i="44"/>
  <c r="F331" i="44"/>
  <c r="G331" i="44"/>
  <c r="D332" i="44"/>
  <c r="E332" i="44"/>
  <c r="F332" i="44"/>
  <c r="G332" i="44"/>
  <c r="D333" i="44"/>
  <c r="E333" i="44"/>
  <c r="F333" i="44"/>
  <c r="G333" i="44"/>
  <c r="D334" i="44"/>
  <c r="E334" i="44"/>
  <c r="F334" i="44"/>
  <c r="G334" i="44"/>
  <c r="D335" i="44"/>
  <c r="E335" i="44"/>
  <c r="F335" i="44"/>
  <c r="G335" i="44"/>
  <c r="D336" i="44"/>
  <c r="E336" i="44"/>
  <c r="F336" i="44"/>
  <c r="G336" i="44"/>
  <c r="D337" i="44"/>
  <c r="E337" i="44"/>
  <c r="F337" i="44"/>
  <c r="G337" i="44"/>
  <c r="D338" i="44"/>
  <c r="E338" i="44"/>
  <c r="F338" i="44"/>
  <c r="G338" i="44"/>
  <c r="D339" i="44"/>
  <c r="E339" i="44"/>
  <c r="F339" i="44"/>
  <c r="G339" i="44"/>
  <c r="D340" i="44"/>
  <c r="E340" i="44"/>
  <c r="F340" i="44"/>
  <c r="G340" i="44"/>
  <c r="D341" i="44"/>
  <c r="E341" i="44"/>
  <c r="F341" i="44"/>
  <c r="G341" i="44"/>
  <c r="D342" i="44"/>
  <c r="E342" i="44"/>
  <c r="F342" i="44"/>
  <c r="G342" i="44"/>
  <c r="D343" i="44"/>
  <c r="E343" i="44"/>
  <c r="F343" i="44"/>
  <c r="G343" i="44"/>
  <c r="D344" i="44"/>
  <c r="E344" i="44"/>
  <c r="F344" i="44"/>
  <c r="G344" i="44"/>
  <c r="D345" i="44"/>
  <c r="E345" i="44"/>
  <c r="F345" i="44"/>
  <c r="G345" i="44"/>
  <c r="D346" i="44"/>
  <c r="E346" i="44"/>
  <c r="F346" i="44"/>
  <c r="G346" i="44"/>
  <c r="D347" i="44"/>
  <c r="E347" i="44"/>
  <c r="F347" i="44"/>
  <c r="G347" i="44"/>
  <c r="D348" i="44"/>
  <c r="E348" i="44"/>
  <c r="F348" i="44"/>
  <c r="G348" i="44"/>
  <c r="D349" i="44"/>
  <c r="E349" i="44"/>
  <c r="F349" i="44"/>
  <c r="G349" i="44"/>
  <c r="D350" i="44"/>
  <c r="E350" i="44"/>
  <c r="F350" i="44"/>
  <c r="G350" i="44"/>
  <c r="D351" i="44"/>
  <c r="E351" i="44"/>
  <c r="F351" i="44"/>
  <c r="G351" i="44"/>
  <c r="D352" i="44"/>
  <c r="E352" i="44"/>
  <c r="F352" i="44"/>
  <c r="G352" i="44"/>
  <c r="D353" i="44"/>
  <c r="E353" i="44"/>
  <c r="F353" i="44"/>
  <c r="G353" i="44"/>
  <c r="D354" i="44"/>
  <c r="E354" i="44"/>
  <c r="F354" i="44"/>
  <c r="G354" i="44"/>
  <c r="D355" i="44"/>
  <c r="E355" i="44"/>
  <c r="F355" i="44"/>
  <c r="G355" i="44"/>
  <c r="D356" i="44"/>
  <c r="E356" i="44"/>
  <c r="F356" i="44"/>
  <c r="G356" i="44"/>
  <c r="D357" i="44"/>
  <c r="E357" i="44"/>
  <c r="F357" i="44"/>
  <c r="G357" i="44"/>
  <c r="D358" i="44"/>
  <c r="E358" i="44"/>
  <c r="F358" i="44"/>
  <c r="G358" i="44"/>
  <c r="D359" i="44"/>
  <c r="E359" i="44"/>
  <c r="F359" i="44"/>
  <c r="G359" i="44"/>
  <c r="D360" i="44"/>
  <c r="E360" i="44"/>
  <c r="F360" i="44"/>
  <c r="G360" i="44"/>
  <c r="D361" i="44"/>
  <c r="E361" i="44"/>
  <c r="F361" i="44"/>
  <c r="G361" i="44"/>
  <c r="D362" i="44"/>
  <c r="E362" i="44"/>
  <c r="F362" i="44"/>
  <c r="G362" i="44"/>
  <c r="D363" i="44"/>
  <c r="E363" i="44"/>
  <c r="F363" i="44"/>
  <c r="G363" i="44"/>
  <c r="D364" i="44"/>
  <c r="E364" i="44"/>
  <c r="F364" i="44"/>
  <c r="G364" i="44"/>
  <c r="D365" i="44"/>
  <c r="E365" i="44"/>
  <c r="F365" i="44"/>
  <c r="G365" i="44"/>
  <c r="D366" i="44"/>
  <c r="E366" i="44"/>
  <c r="F366" i="44"/>
  <c r="G366" i="44"/>
  <c r="D367" i="44"/>
  <c r="E367" i="44"/>
  <c r="F367" i="44"/>
  <c r="G367" i="44"/>
  <c r="D368" i="44"/>
  <c r="E368" i="44"/>
  <c r="F368" i="44"/>
  <c r="G368" i="44"/>
  <c r="D369" i="44"/>
  <c r="E369" i="44"/>
  <c r="F369" i="44"/>
  <c r="G369" i="44"/>
  <c r="D370" i="44"/>
  <c r="E370" i="44"/>
  <c r="F370" i="44"/>
  <c r="G370" i="44"/>
  <c r="D371" i="44"/>
  <c r="E371" i="44"/>
  <c r="F371" i="44"/>
  <c r="G371" i="44"/>
  <c r="D372" i="44"/>
  <c r="E372" i="44"/>
  <c r="F372" i="44"/>
  <c r="G372" i="44"/>
  <c r="D373" i="44"/>
  <c r="E373" i="44"/>
  <c r="F373" i="44"/>
  <c r="G373" i="44"/>
  <c r="D374" i="44"/>
  <c r="E374" i="44"/>
  <c r="F374" i="44"/>
  <c r="G374" i="44"/>
  <c r="D375" i="44"/>
  <c r="E375" i="44"/>
  <c r="F375" i="44"/>
  <c r="G375" i="44"/>
  <c r="D376" i="44"/>
  <c r="E376" i="44"/>
  <c r="F376" i="44"/>
  <c r="G376" i="44"/>
  <c r="D377" i="44"/>
  <c r="E377" i="44"/>
  <c r="F377" i="44"/>
  <c r="G377" i="44"/>
  <c r="D378" i="44"/>
  <c r="E378" i="44"/>
  <c r="F378" i="44"/>
  <c r="G378" i="44"/>
  <c r="D379" i="44"/>
  <c r="E379" i="44"/>
  <c r="F379" i="44"/>
  <c r="G379" i="44"/>
  <c r="D380" i="44"/>
  <c r="E380" i="44"/>
  <c r="F380" i="44"/>
  <c r="G380" i="44"/>
  <c r="D381" i="44"/>
  <c r="E381" i="44"/>
  <c r="F381" i="44"/>
  <c r="G381" i="44"/>
  <c r="D382" i="44"/>
  <c r="E382" i="44"/>
  <c r="F382" i="44"/>
  <c r="G382" i="44"/>
  <c r="D383" i="44"/>
  <c r="E383" i="44"/>
  <c r="F383" i="44"/>
  <c r="G383" i="44"/>
  <c r="D384" i="44"/>
  <c r="E384" i="44"/>
  <c r="F384" i="44"/>
  <c r="G384" i="44"/>
  <c r="D385" i="44"/>
  <c r="E385" i="44"/>
  <c r="F385" i="44"/>
  <c r="G385" i="44"/>
  <c r="D386" i="44"/>
  <c r="E386" i="44"/>
  <c r="F386" i="44"/>
  <c r="G386" i="44"/>
  <c r="D387" i="44"/>
  <c r="E387" i="44"/>
  <c r="F387" i="44"/>
  <c r="G387" i="44"/>
  <c r="D388" i="44"/>
  <c r="E388" i="44"/>
  <c r="F388" i="44"/>
  <c r="G388" i="44"/>
  <c r="D389" i="44"/>
  <c r="E389" i="44"/>
  <c r="F389" i="44"/>
  <c r="G389" i="44"/>
  <c r="D390" i="44"/>
  <c r="E390" i="44"/>
  <c r="F390" i="44"/>
  <c r="G390" i="44"/>
  <c r="D391" i="44"/>
  <c r="E391" i="44"/>
  <c r="F391" i="44"/>
  <c r="G391" i="44"/>
  <c r="D392" i="44"/>
  <c r="E392" i="44"/>
  <c r="F392" i="44"/>
  <c r="G392" i="44"/>
  <c r="D393" i="44"/>
  <c r="E393" i="44"/>
  <c r="F393" i="44"/>
  <c r="G393" i="44"/>
  <c r="D394" i="44"/>
  <c r="E394" i="44"/>
  <c r="F394" i="44"/>
  <c r="G394" i="44"/>
  <c r="D395" i="44"/>
  <c r="E395" i="44"/>
  <c r="F395" i="44"/>
  <c r="G395" i="44"/>
  <c r="D396" i="44"/>
  <c r="E396" i="44"/>
  <c r="F396" i="44"/>
  <c r="G396" i="44"/>
  <c r="D397" i="44"/>
  <c r="E397" i="44"/>
  <c r="F397" i="44"/>
  <c r="G397" i="44"/>
  <c r="D398" i="44"/>
  <c r="E398" i="44"/>
  <c r="F398" i="44"/>
  <c r="G398" i="44"/>
  <c r="D399" i="44"/>
  <c r="E399" i="44"/>
  <c r="F399" i="44"/>
  <c r="G399" i="44"/>
  <c r="D400" i="44"/>
  <c r="E400" i="44"/>
  <c r="F400" i="44"/>
  <c r="G400" i="44"/>
  <c r="D401" i="44"/>
  <c r="E401" i="44"/>
  <c r="F401" i="44"/>
  <c r="G401" i="44"/>
  <c r="D402" i="44"/>
  <c r="E402" i="44"/>
  <c r="F402" i="44"/>
  <c r="G402" i="44"/>
  <c r="D403" i="44"/>
  <c r="E403" i="44"/>
  <c r="F403" i="44"/>
  <c r="G403" i="44"/>
  <c r="D404" i="44"/>
  <c r="E404" i="44"/>
  <c r="F404" i="44"/>
  <c r="G404" i="44"/>
  <c r="D405" i="44"/>
  <c r="E405" i="44"/>
  <c r="F405" i="44"/>
  <c r="G405" i="44"/>
  <c r="D406" i="44"/>
  <c r="E406" i="44"/>
  <c r="F406" i="44"/>
  <c r="G406" i="44"/>
  <c r="D407" i="44"/>
  <c r="E407" i="44"/>
  <c r="F407" i="44"/>
  <c r="G407" i="44"/>
  <c r="D408" i="44"/>
  <c r="E408" i="44"/>
  <c r="F408" i="44"/>
  <c r="G408" i="44"/>
  <c r="D409" i="44"/>
  <c r="E409" i="44"/>
  <c r="F409" i="44"/>
  <c r="G409" i="44"/>
  <c r="D410" i="44"/>
  <c r="E410" i="44"/>
  <c r="F410" i="44"/>
  <c r="G410" i="44"/>
  <c r="D411" i="44"/>
  <c r="E411" i="44"/>
  <c r="F411" i="44"/>
  <c r="G411" i="44"/>
  <c r="D412" i="44"/>
  <c r="E412" i="44"/>
  <c r="F412" i="44"/>
  <c r="G412" i="44"/>
  <c r="D413" i="44"/>
  <c r="E413" i="44"/>
  <c r="F413" i="44"/>
  <c r="G413" i="44"/>
  <c r="D414" i="44"/>
  <c r="E414" i="44"/>
  <c r="F414" i="44"/>
  <c r="G414" i="44"/>
  <c r="D415" i="44"/>
  <c r="E415" i="44"/>
  <c r="F415" i="44"/>
  <c r="G415" i="44"/>
  <c r="D416" i="44"/>
  <c r="E416" i="44"/>
  <c r="F416" i="44"/>
  <c r="G416" i="44"/>
  <c r="D417" i="44"/>
  <c r="E417" i="44"/>
  <c r="F417" i="44"/>
  <c r="G417" i="44"/>
  <c r="D418" i="44"/>
  <c r="E418" i="44"/>
  <c r="F418" i="44"/>
  <c r="G418" i="44"/>
  <c r="D419" i="44"/>
  <c r="E419" i="44"/>
  <c r="F419" i="44"/>
  <c r="G419" i="44"/>
  <c r="D420" i="44"/>
  <c r="E420" i="44"/>
  <c r="F420" i="44"/>
  <c r="G420" i="44"/>
  <c r="D421" i="44"/>
  <c r="E421" i="44"/>
  <c r="F421" i="44"/>
  <c r="G421" i="44"/>
  <c r="D422" i="44"/>
  <c r="E422" i="44"/>
  <c r="F422" i="44"/>
  <c r="G422" i="44"/>
  <c r="D423" i="44"/>
  <c r="E423" i="44"/>
  <c r="F423" i="44"/>
  <c r="G423" i="44"/>
  <c r="D424" i="44"/>
  <c r="E424" i="44"/>
  <c r="F424" i="44"/>
  <c r="G424" i="44"/>
  <c r="D425" i="44"/>
  <c r="E425" i="44"/>
  <c r="F425" i="44"/>
  <c r="G425" i="44"/>
  <c r="D426" i="44"/>
  <c r="E426" i="44"/>
  <c r="F426" i="44"/>
  <c r="G426" i="44"/>
  <c r="D427" i="44"/>
  <c r="E427" i="44"/>
  <c r="F427" i="44"/>
  <c r="G427" i="44"/>
  <c r="D428" i="44"/>
  <c r="E428" i="44"/>
  <c r="F428" i="44"/>
  <c r="G428" i="44"/>
  <c r="D429" i="44"/>
  <c r="E429" i="44"/>
  <c r="F429" i="44"/>
  <c r="G429" i="44"/>
  <c r="D430" i="44"/>
  <c r="E430" i="44"/>
  <c r="F430" i="44"/>
  <c r="G430" i="44"/>
  <c r="D431" i="44"/>
  <c r="E431" i="44"/>
  <c r="F431" i="44"/>
  <c r="G431" i="44"/>
  <c r="D432" i="44"/>
  <c r="E432" i="44"/>
  <c r="F432" i="44"/>
  <c r="G432" i="44"/>
  <c r="D433" i="44"/>
  <c r="E433" i="44"/>
  <c r="F433" i="44"/>
  <c r="G433" i="44"/>
  <c r="D434" i="44"/>
  <c r="E434" i="44"/>
  <c r="F434" i="44"/>
  <c r="G434" i="44"/>
  <c r="D435" i="44"/>
  <c r="E435" i="44"/>
  <c r="F435" i="44"/>
  <c r="G435" i="44"/>
  <c r="D436" i="44"/>
  <c r="E436" i="44"/>
  <c r="F436" i="44"/>
  <c r="G436" i="44"/>
  <c r="A6" i="44"/>
  <c r="C6" i="44" s="1"/>
  <c r="A7" i="44"/>
  <c r="B7" i="44" s="1"/>
  <c r="A8" i="44"/>
  <c r="A9" i="44"/>
  <c r="B9" i="44" s="1"/>
  <c r="A10" i="44"/>
  <c r="C10" i="44" s="1"/>
  <c r="A11" i="44"/>
  <c r="B11" i="44" s="1"/>
  <c r="A12" i="44"/>
  <c r="A13" i="44"/>
  <c r="B13" i="44" s="1"/>
  <c r="A14" i="44"/>
  <c r="B14" i="44" s="1"/>
  <c r="A15" i="44"/>
  <c r="B15" i="44" s="1"/>
  <c r="A16" i="44"/>
  <c r="A17" i="44"/>
  <c r="B17" i="44" s="1"/>
  <c r="A18" i="44"/>
  <c r="B18" i="44" s="1"/>
  <c r="A19" i="44"/>
  <c r="B19" i="44" s="1"/>
  <c r="A20" i="44"/>
  <c r="A21" i="44"/>
  <c r="B21" i="44" s="1"/>
  <c r="A22" i="44"/>
  <c r="A23" i="44"/>
  <c r="B23" i="44" s="1"/>
  <c r="A24" i="44"/>
  <c r="A25" i="44"/>
  <c r="B25" i="44" s="1"/>
  <c r="A26" i="44"/>
  <c r="C26" i="44" s="1"/>
  <c r="A27" i="44"/>
  <c r="B27" i="44" s="1"/>
  <c r="A28" i="44"/>
  <c r="A29" i="44"/>
  <c r="B29" i="44" s="1"/>
  <c r="A30" i="44"/>
  <c r="B30" i="44" s="1"/>
  <c r="A31" i="44"/>
  <c r="B31" i="44" s="1"/>
  <c r="A32" i="44"/>
  <c r="A33" i="44"/>
  <c r="B33" i="44" s="1"/>
  <c r="A34" i="44"/>
  <c r="B34" i="44" s="1"/>
  <c r="A35" i="44"/>
  <c r="B35" i="44" s="1"/>
  <c r="A36" i="44"/>
  <c r="A37" i="44"/>
  <c r="B37" i="44" s="1"/>
  <c r="A38" i="44"/>
  <c r="A39" i="44"/>
  <c r="B39" i="44" s="1"/>
  <c r="A40" i="44"/>
  <c r="A41" i="44"/>
  <c r="B41" i="44" s="1"/>
  <c r="A42" i="44"/>
  <c r="A43" i="44"/>
  <c r="B43" i="44" s="1"/>
  <c r="A44" i="44"/>
  <c r="A45" i="44"/>
  <c r="B45" i="44" s="1"/>
  <c r="A46" i="44"/>
  <c r="A47" i="44"/>
  <c r="B47" i="44" s="1"/>
  <c r="A48" i="44"/>
  <c r="A49" i="44"/>
  <c r="B49" i="44" s="1"/>
  <c r="A50" i="44"/>
  <c r="A51" i="44"/>
  <c r="B51" i="44" s="1"/>
  <c r="A52" i="44"/>
  <c r="A53" i="44"/>
  <c r="B53" i="44" s="1"/>
  <c r="A54" i="44"/>
  <c r="A55" i="44"/>
  <c r="B55" i="44" s="1"/>
  <c r="A56" i="44"/>
  <c r="A57" i="44"/>
  <c r="B57" i="44" s="1"/>
  <c r="A58" i="44"/>
  <c r="A59" i="44"/>
  <c r="B59" i="44" s="1"/>
  <c r="A60" i="44"/>
  <c r="A61" i="44"/>
  <c r="B61" i="44" s="1"/>
  <c r="A62" i="44"/>
  <c r="A63" i="44"/>
  <c r="B63" i="44" s="1"/>
  <c r="A64" i="44"/>
  <c r="A65" i="44"/>
  <c r="B65" i="44" s="1"/>
  <c r="A66" i="44"/>
  <c r="A67" i="44"/>
  <c r="B67" i="44" s="1"/>
  <c r="A68" i="44"/>
  <c r="A69" i="44"/>
  <c r="B69" i="44" s="1"/>
  <c r="A70" i="44"/>
  <c r="A71" i="44"/>
  <c r="B71" i="44" s="1"/>
  <c r="A72" i="44"/>
  <c r="A73" i="44"/>
  <c r="B73" i="44" s="1"/>
  <c r="A74" i="44"/>
  <c r="A75" i="44"/>
  <c r="B75" i="44" s="1"/>
  <c r="A76" i="44"/>
  <c r="A77" i="44"/>
  <c r="B77" i="44" s="1"/>
  <c r="A78" i="44"/>
  <c r="A79" i="44"/>
  <c r="B79" i="44" s="1"/>
  <c r="A80" i="44"/>
  <c r="A81" i="44"/>
  <c r="B81" i="44" s="1"/>
  <c r="A82" i="44"/>
  <c r="A83" i="44"/>
  <c r="B83" i="44" s="1"/>
  <c r="A84" i="44"/>
  <c r="A85" i="44"/>
  <c r="B85" i="44" s="1"/>
  <c r="A86" i="44"/>
  <c r="A87" i="44"/>
  <c r="B87" i="44" s="1"/>
  <c r="A88" i="44"/>
  <c r="A89" i="44"/>
  <c r="B89" i="44" s="1"/>
  <c r="A90" i="44"/>
  <c r="A91" i="44"/>
  <c r="B91" i="44" s="1"/>
  <c r="A92" i="44"/>
  <c r="A93" i="44"/>
  <c r="B93" i="44" s="1"/>
  <c r="A94" i="44"/>
  <c r="A95" i="44"/>
  <c r="B95" i="44" s="1"/>
  <c r="A96" i="44"/>
  <c r="A97" i="44"/>
  <c r="B97" i="44" s="1"/>
  <c r="A98" i="44"/>
  <c r="A99" i="44"/>
  <c r="B99" i="44" s="1"/>
  <c r="A100" i="44"/>
  <c r="A101" i="44"/>
  <c r="B101" i="44" s="1"/>
  <c r="A102" i="44"/>
  <c r="A103" i="44"/>
  <c r="B103" i="44" s="1"/>
  <c r="A104" i="44"/>
  <c r="A105" i="44"/>
  <c r="B105" i="44" s="1"/>
  <c r="A106" i="44"/>
  <c r="A107" i="44"/>
  <c r="B107" i="44" s="1"/>
  <c r="A108" i="44"/>
  <c r="A109" i="44"/>
  <c r="B109" i="44" s="1"/>
  <c r="A110" i="44"/>
  <c r="A111" i="44"/>
  <c r="B111" i="44" s="1"/>
  <c r="A112" i="44"/>
  <c r="A113" i="44"/>
  <c r="B113" i="44" s="1"/>
  <c r="A114" i="44"/>
  <c r="A115" i="44"/>
  <c r="B115" i="44" s="1"/>
  <c r="A116" i="44"/>
  <c r="A117" i="44"/>
  <c r="B117" i="44" s="1"/>
  <c r="A118" i="44"/>
  <c r="A119" i="44"/>
  <c r="B119" i="44" s="1"/>
  <c r="A120" i="44"/>
  <c r="A121" i="44"/>
  <c r="B121" i="44" s="1"/>
  <c r="A122" i="44"/>
  <c r="A123" i="44"/>
  <c r="B123" i="44" s="1"/>
  <c r="A124" i="44"/>
  <c r="A125" i="44"/>
  <c r="B125" i="44" s="1"/>
  <c r="A126" i="44"/>
  <c r="A127" i="44"/>
  <c r="B127" i="44" s="1"/>
  <c r="A128" i="44"/>
  <c r="A129" i="44"/>
  <c r="B129" i="44" s="1"/>
  <c r="A130" i="44"/>
  <c r="A131" i="44"/>
  <c r="B131" i="44" s="1"/>
  <c r="A132" i="44"/>
  <c r="A133" i="44"/>
  <c r="B133" i="44" s="1"/>
  <c r="A134" i="44"/>
  <c r="A135" i="44"/>
  <c r="B135" i="44" s="1"/>
  <c r="A136" i="44"/>
  <c r="A137" i="44"/>
  <c r="B137" i="44" s="1"/>
  <c r="A138" i="44"/>
  <c r="A139" i="44"/>
  <c r="B139" i="44" s="1"/>
  <c r="A140" i="44"/>
  <c r="A141" i="44"/>
  <c r="B141" i="44" s="1"/>
  <c r="A142" i="44"/>
  <c r="A143" i="44"/>
  <c r="B143" i="44" s="1"/>
  <c r="A144" i="44"/>
  <c r="A145" i="44"/>
  <c r="B145" i="44" s="1"/>
  <c r="A146" i="44"/>
  <c r="A147" i="44"/>
  <c r="B147" i="44" s="1"/>
  <c r="A148" i="44"/>
  <c r="A149" i="44"/>
  <c r="B149" i="44" s="1"/>
  <c r="A150" i="44"/>
  <c r="A151" i="44"/>
  <c r="B151" i="44" s="1"/>
  <c r="A152" i="44"/>
  <c r="A153" i="44"/>
  <c r="B153" i="44" s="1"/>
  <c r="A154" i="44"/>
  <c r="A155" i="44"/>
  <c r="B155" i="44" s="1"/>
  <c r="A156" i="44"/>
  <c r="A157" i="44"/>
  <c r="B157" i="44" s="1"/>
  <c r="A158" i="44"/>
  <c r="A159" i="44"/>
  <c r="B159" i="44" s="1"/>
  <c r="A160" i="44"/>
  <c r="A161" i="44"/>
  <c r="B161" i="44" s="1"/>
  <c r="A162" i="44"/>
  <c r="A163" i="44"/>
  <c r="B163" i="44" s="1"/>
  <c r="A164" i="44"/>
  <c r="A165" i="44"/>
  <c r="B165" i="44" s="1"/>
  <c r="A166" i="44"/>
  <c r="A167" i="44"/>
  <c r="B167" i="44" s="1"/>
  <c r="A168" i="44"/>
  <c r="A169" i="44"/>
  <c r="B169" i="44" s="1"/>
  <c r="A170" i="44"/>
  <c r="A171" i="44"/>
  <c r="B171" i="44" s="1"/>
  <c r="A172" i="44"/>
  <c r="A173" i="44"/>
  <c r="B173" i="44" s="1"/>
  <c r="A174" i="44"/>
  <c r="A175" i="44"/>
  <c r="B175" i="44" s="1"/>
  <c r="A176" i="44"/>
  <c r="A177" i="44"/>
  <c r="C177" i="44" s="1"/>
  <c r="A178" i="44"/>
  <c r="A179" i="44"/>
  <c r="C179" i="44" s="1"/>
  <c r="A180" i="44"/>
  <c r="A181" i="44"/>
  <c r="C181" i="44" s="1"/>
  <c r="A182" i="44"/>
  <c r="A183" i="44"/>
  <c r="C183" i="44" s="1"/>
  <c r="A184" i="44"/>
  <c r="A185" i="44"/>
  <c r="C185" i="44" s="1"/>
  <c r="A186" i="44"/>
  <c r="A187" i="44"/>
  <c r="C187" i="44" s="1"/>
  <c r="A188" i="44"/>
  <c r="A189" i="44"/>
  <c r="C189" i="44" s="1"/>
  <c r="A190" i="44"/>
  <c r="A191" i="44"/>
  <c r="C191" i="44" s="1"/>
  <c r="A192" i="44"/>
  <c r="A193" i="44"/>
  <c r="C193" i="44" s="1"/>
  <c r="A194" i="44"/>
  <c r="A195" i="44"/>
  <c r="C195" i="44" s="1"/>
  <c r="A196" i="44"/>
  <c r="A197" i="44"/>
  <c r="C197" i="44" s="1"/>
  <c r="A198" i="44"/>
  <c r="A199" i="44"/>
  <c r="C199" i="44" s="1"/>
  <c r="A200" i="44"/>
  <c r="A201" i="44"/>
  <c r="C201" i="44" s="1"/>
  <c r="A202" i="44"/>
  <c r="A203" i="44"/>
  <c r="C203" i="44" s="1"/>
  <c r="A204" i="44"/>
  <c r="A205" i="44"/>
  <c r="C205" i="44" s="1"/>
  <c r="A206" i="44"/>
  <c r="A207" i="44"/>
  <c r="C207" i="44" s="1"/>
  <c r="A208" i="44"/>
  <c r="A209" i="44"/>
  <c r="C209" i="44" s="1"/>
  <c r="A210" i="44"/>
  <c r="A211" i="44"/>
  <c r="C211" i="44" s="1"/>
  <c r="A212" i="44"/>
  <c r="A213" i="44"/>
  <c r="C213" i="44" s="1"/>
  <c r="A214" i="44"/>
  <c r="A215" i="44"/>
  <c r="C215" i="44" s="1"/>
  <c r="A216" i="44"/>
  <c r="A217" i="44"/>
  <c r="C217" i="44" s="1"/>
  <c r="A218" i="44"/>
  <c r="A219" i="44"/>
  <c r="C219" i="44" s="1"/>
  <c r="A220" i="44"/>
  <c r="A221" i="44"/>
  <c r="C221" i="44" s="1"/>
  <c r="A222" i="44"/>
  <c r="A223" i="44"/>
  <c r="C223" i="44" s="1"/>
  <c r="A224" i="44"/>
  <c r="A225" i="44"/>
  <c r="C225" i="44" s="1"/>
  <c r="A226" i="44"/>
  <c r="A227" i="44"/>
  <c r="C227" i="44" s="1"/>
  <c r="A228" i="44"/>
  <c r="A229" i="44"/>
  <c r="C229" i="44" s="1"/>
  <c r="A230" i="44"/>
  <c r="A231" i="44"/>
  <c r="C231" i="44" s="1"/>
  <c r="A232" i="44"/>
  <c r="A233" i="44"/>
  <c r="C233" i="44" s="1"/>
  <c r="A234" i="44"/>
  <c r="A235" i="44"/>
  <c r="C235" i="44" s="1"/>
  <c r="A236" i="44"/>
  <c r="A237" i="44"/>
  <c r="C237" i="44" s="1"/>
  <c r="A238" i="44"/>
  <c r="A239" i="44"/>
  <c r="C239" i="44" s="1"/>
  <c r="A240" i="44"/>
  <c r="A241" i="44"/>
  <c r="C241" i="44" s="1"/>
  <c r="A242" i="44"/>
  <c r="A243" i="44"/>
  <c r="C243" i="44" s="1"/>
  <c r="A244" i="44"/>
  <c r="A245" i="44"/>
  <c r="C245" i="44" s="1"/>
  <c r="A246" i="44"/>
  <c r="A247" i="44"/>
  <c r="C247" i="44" s="1"/>
  <c r="A248" i="44"/>
  <c r="A249" i="44"/>
  <c r="C249" i="44" s="1"/>
  <c r="A250" i="44"/>
  <c r="A251" i="44"/>
  <c r="C251" i="44" s="1"/>
  <c r="A252" i="44"/>
  <c r="A253" i="44"/>
  <c r="C253" i="44" s="1"/>
  <c r="A254" i="44"/>
  <c r="A255" i="44"/>
  <c r="C255" i="44" s="1"/>
  <c r="A256" i="44"/>
  <c r="A257" i="44"/>
  <c r="C257" i="44" s="1"/>
  <c r="A258" i="44"/>
  <c r="A259" i="44"/>
  <c r="C259" i="44" s="1"/>
  <c r="A260" i="44"/>
  <c r="A261" i="44"/>
  <c r="C261" i="44" s="1"/>
  <c r="A262" i="44"/>
  <c r="A263" i="44"/>
  <c r="C263" i="44" s="1"/>
  <c r="A264" i="44"/>
  <c r="A265" i="44"/>
  <c r="C265" i="44" s="1"/>
  <c r="A266" i="44"/>
  <c r="A267" i="44"/>
  <c r="C267" i="44" s="1"/>
  <c r="A268" i="44"/>
  <c r="A269" i="44"/>
  <c r="C269" i="44" s="1"/>
  <c r="A270" i="44"/>
  <c r="A271" i="44"/>
  <c r="C271" i="44" s="1"/>
  <c r="A272" i="44"/>
  <c r="A273" i="44"/>
  <c r="C273" i="44" s="1"/>
  <c r="A274" i="44"/>
  <c r="A275" i="44"/>
  <c r="C275" i="44" s="1"/>
  <c r="A276" i="44"/>
  <c r="A277" i="44"/>
  <c r="C277" i="44" s="1"/>
  <c r="A278" i="44"/>
  <c r="A279" i="44"/>
  <c r="C279" i="44" s="1"/>
  <c r="A280" i="44"/>
  <c r="A281" i="44"/>
  <c r="C281" i="44" s="1"/>
  <c r="A282" i="44"/>
  <c r="A283" i="44"/>
  <c r="C283" i="44" s="1"/>
  <c r="A284" i="44"/>
  <c r="A285" i="44"/>
  <c r="C285" i="44" s="1"/>
  <c r="A286" i="44"/>
  <c r="A287" i="44"/>
  <c r="C287" i="44" s="1"/>
  <c r="A288" i="44"/>
  <c r="A289" i="44"/>
  <c r="C289" i="44" s="1"/>
  <c r="A290" i="44"/>
  <c r="A291" i="44"/>
  <c r="C291" i="44" s="1"/>
  <c r="A292" i="44"/>
  <c r="A293" i="44"/>
  <c r="C293" i="44" s="1"/>
  <c r="A294" i="44"/>
  <c r="A295" i="44"/>
  <c r="C295" i="44" s="1"/>
  <c r="A296" i="44"/>
  <c r="A297" i="44"/>
  <c r="C297" i="44" s="1"/>
  <c r="A298" i="44"/>
  <c r="A299" i="44"/>
  <c r="C299" i="44" s="1"/>
  <c r="A300" i="44"/>
  <c r="A301" i="44"/>
  <c r="C301" i="44" s="1"/>
  <c r="A302" i="44"/>
  <c r="A303" i="44"/>
  <c r="C303" i="44" s="1"/>
  <c r="A304" i="44"/>
  <c r="A305" i="44"/>
  <c r="C305" i="44" s="1"/>
  <c r="A306" i="44"/>
  <c r="A307" i="44"/>
  <c r="C307" i="44" s="1"/>
  <c r="A308" i="44"/>
  <c r="A309" i="44"/>
  <c r="C309" i="44" s="1"/>
  <c r="A310" i="44"/>
  <c r="A311" i="44"/>
  <c r="C311" i="44" s="1"/>
  <c r="A312" i="44"/>
  <c r="A313" i="44"/>
  <c r="C313" i="44" s="1"/>
  <c r="A314" i="44"/>
  <c r="A315" i="44"/>
  <c r="C315" i="44" s="1"/>
  <c r="A316" i="44"/>
  <c r="A317" i="44"/>
  <c r="C317" i="44" s="1"/>
  <c r="A318" i="44"/>
  <c r="A319" i="44"/>
  <c r="C319" i="44" s="1"/>
  <c r="A320" i="44"/>
  <c r="A321" i="44"/>
  <c r="C321" i="44" s="1"/>
  <c r="A322" i="44"/>
  <c r="A323" i="44"/>
  <c r="C323" i="44" s="1"/>
  <c r="A324" i="44"/>
  <c r="A325" i="44"/>
  <c r="C325" i="44" s="1"/>
  <c r="A326" i="44"/>
  <c r="A327" i="44"/>
  <c r="C327" i="44" s="1"/>
  <c r="A328" i="44"/>
  <c r="A329" i="44"/>
  <c r="C329" i="44" s="1"/>
  <c r="A330" i="44"/>
  <c r="A331" i="44"/>
  <c r="C331" i="44" s="1"/>
  <c r="A332" i="44"/>
  <c r="A333" i="44"/>
  <c r="C333" i="44" s="1"/>
  <c r="A334" i="44"/>
  <c r="A335" i="44"/>
  <c r="C335" i="44" s="1"/>
  <c r="A336" i="44"/>
  <c r="A337" i="44"/>
  <c r="C337" i="44" s="1"/>
  <c r="A338" i="44"/>
  <c r="A339" i="44"/>
  <c r="C339" i="44" s="1"/>
  <c r="A340" i="44"/>
  <c r="A341" i="44"/>
  <c r="C341" i="44" s="1"/>
  <c r="A342" i="44"/>
  <c r="A343" i="44"/>
  <c r="C343" i="44" s="1"/>
  <c r="A344" i="44"/>
  <c r="A345" i="44"/>
  <c r="C345" i="44" s="1"/>
  <c r="A346" i="44"/>
  <c r="A347" i="44"/>
  <c r="C347" i="44" s="1"/>
  <c r="A348" i="44"/>
  <c r="A349" i="44"/>
  <c r="C349" i="44" s="1"/>
  <c r="A350" i="44"/>
  <c r="A351" i="44"/>
  <c r="C351" i="44" s="1"/>
  <c r="A352" i="44"/>
  <c r="A353" i="44"/>
  <c r="C353" i="44" s="1"/>
  <c r="A354" i="44"/>
  <c r="A355" i="44"/>
  <c r="C355" i="44" s="1"/>
  <c r="A356" i="44"/>
  <c r="A357" i="44"/>
  <c r="C357" i="44" s="1"/>
  <c r="A358" i="44"/>
  <c r="A359" i="44"/>
  <c r="C359" i="44" s="1"/>
  <c r="A360" i="44"/>
  <c r="A361" i="44"/>
  <c r="C361" i="44" s="1"/>
  <c r="A362" i="44"/>
  <c r="A363" i="44"/>
  <c r="C363" i="44" s="1"/>
  <c r="A364" i="44"/>
  <c r="A365" i="44"/>
  <c r="C365" i="44" s="1"/>
  <c r="A366" i="44"/>
  <c r="A367" i="44"/>
  <c r="C367" i="44" s="1"/>
  <c r="A368" i="44"/>
  <c r="A369" i="44"/>
  <c r="C369" i="44" s="1"/>
  <c r="A370" i="44"/>
  <c r="A371" i="44"/>
  <c r="C371" i="44" s="1"/>
  <c r="A372" i="44"/>
  <c r="A373" i="44"/>
  <c r="C373" i="44" s="1"/>
  <c r="A374" i="44"/>
  <c r="A375" i="44"/>
  <c r="C375" i="44" s="1"/>
  <c r="A376" i="44"/>
  <c r="A377" i="44"/>
  <c r="C377" i="44" s="1"/>
  <c r="A378" i="44"/>
  <c r="A379" i="44"/>
  <c r="C379" i="44" s="1"/>
  <c r="A380" i="44"/>
  <c r="A381" i="44"/>
  <c r="C381" i="44" s="1"/>
  <c r="A382" i="44"/>
  <c r="A383" i="44"/>
  <c r="C383" i="44" s="1"/>
  <c r="A384" i="44"/>
  <c r="A385" i="44"/>
  <c r="C385" i="44" s="1"/>
  <c r="A386" i="44"/>
  <c r="A387" i="44"/>
  <c r="C387" i="44" s="1"/>
  <c r="A388" i="44"/>
  <c r="A389" i="44"/>
  <c r="C389" i="44" s="1"/>
  <c r="A390" i="44"/>
  <c r="A391" i="44"/>
  <c r="C391" i="44" s="1"/>
  <c r="A392" i="44"/>
  <c r="A393" i="44"/>
  <c r="C393" i="44" s="1"/>
  <c r="A394" i="44"/>
  <c r="A395" i="44"/>
  <c r="C395" i="44" s="1"/>
  <c r="A396" i="44"/>
  <c r="A397" i="44"/>
  <c r="C397" i="44" s="1"/>
  <c r="A398" i="44"/>
  <c r="A399" i="44"/>
  <c r="C399" i="44" s="1"/>
  <c r="A400" i="44"/>
  <c r="A401" i="44"/>
  <c r="C401" i="44" s="1"/>
  <c r="A402" i="44"/>
  <c r="A403" i="44"/>
  <c r="C403" i="44" s="1"/>
  <c r="A404" i="44"/>
  <c r="A405" i="44"/>
  <c r="C405" i="44" s="1"/>
  <c r="A406" i="44"/>
  <c r="A407" i="44"/>
  <c r="C407" i="44" s="1"/>
  <c r="A408" i="44"/>
  <c r="A409" i="44"/>
  <c r="C409" i="44" s="1"/>
  <c r="A410" i="44"/>
  <c r="A411" i="44"/>
  <c r="C411" i="44" s="1"/>
  <c r="A412" i="44"/>
  <c r="A413" i="44"/>
  <c r="C413" i="44" s="1"/>
  <c r="A414" i="44"/>
  <c r="A415" i="44"/>
  <c r="C415" i="44" s="1"/>
  <c r="A416" i="44"/>
  <c r="A417" i="44"/>
  <c r="C417" i="44" s="1"/>
  <c r="A418" i="44"/>
  <c r="A419" i="44"/>
  <c r="C419" i="44" s="1"/>
  <c r="A420" i="44"/>
  <c r="A421" i="44"/>
  <c r="C421" i="44" s="1"/>
  <c r="A422" i="44"/>
  <c r="A423" i="44"/>
  <c r="C423" i="44" s="1"/>
  <c r="A424" i="44"/>
  <c r="A425" i="44"/>
  <c r="C425" i="44" s="1"/>
  <c r="A426" i="44"/>
  <c r="A427" i="44"/>
  <c r="C427" i="44" s="1"/>
  <c r="A428" i="44"/>
  <c r="A429" i="44"/>
  <c r="C429" i="44" s="1"/>
  <c r="A430" i="44"/>
  <c r="A431" i="44"/>
  <c r="C431" i="44" s="1"/>
  <c r="A432" i="44"/>
  <c r="A433" i="44"/>
  <c r="C433" i="44" s="1"/>
  <c r="A434" i="44"/>
  <c r="A435" i="44"/>
  <c r="C435" i="44" s="1"/>
  <c r="A436" i="44"/>
  <c r="E5" i="44"/>
  <c r="F5" i="44"/>
  <c r="G5" i="44"/>
  <c r="D5" i="44"/>
  <c r="A5" i="44"/>
  <c r="C5" i="44" s="1"/>
  <c r="Q2" i="47"/>
  <c r="O4" i="47" s="1"/>
  <c r="B5" i="47"/>
  <c r="O5" i="47" s="1"/>
  <c r="C5" i="47"/>
  <c r="B5" i="44"/>
  <c r="O5" i="44" s="1"/>
  <c r="B8" i="44"/>
  <c r="C8" i="44"/>
  <c r="C9" i="44"/>
  <c r="B10" i="44"/>
  <c r="B12" i="44"/>
  <c r="C12" i="44"/>
  <c r="C13" i="44"/>
  <c r="B16" i="44"/>
  <c r="C16" i="44"/>
  <c r="C17" i="44"/>
  <c r="C18" i="44"/>
  <c r="B20" i="44"/>
  <c r="C20" i="44"/>
  <c r="C21" i="44"/>
  <c r="B22" i="44"/>
  <c r="C22" i="44"/>
  <c r="B24" i="44"/>
  <c r="C24" i="44"/>
  <c r="C25" i="44"/>
  <c r="B26" i="44"/>
  <c r="B28" i="44"/>
  <c r="C28" i="44"/>
  <c r="C29" i="44"/>
  <c r="B32" i="44"/>
  <c r="C32" i="44"/>
  <c r="C33" i="44"/>
  <c r="C34" i="44"/>
  <c r="B36" i="44"/>
  <c r="C36" i="44"/>
  <c r="C37" i="44"/>
  <c r="B38" i="44"/>
  <c r="C38" i="44"/>
  <c r="B40" i="44"/>
  <c r="C40" i="44"/>
  <c r="C41" i="44"/>
  <c r="B42" i="44"/>
  <c r="C42" i="44"/>
  <c r="B44" i="44"/>
  <c r="C44" i="44"/>
  <c r="C45" i="44"/>
  <c r="B46" i="44"/>
  <c r="C46" i="44"/>
  <c r="B48" i="44"/>
  <c r="C48" i="44"/>
  <c r="C49" i="44"/>
  <c r="B50" i="44"/>
  <c r="C50" i="44"/>
  <c r="B52" i="44"/>
  <c r="C52" i="44"/>
  <c r="C53" i="44"/>
  <c r="B54" i="44"/>
  <c r="C54" i="44"/>
  <c r="B56" i="44"/>
  <c r="C56" i="44"/>
  <c r="C57" i="44"/>
  <c r="B58" i="44"/>
  <c r="C58" i="44"/>
  <c r="B60" i="44"/>
  <c r="C60" i="44"/>
  <c r="C61" i="44"/>
  <c r="B62" i="44"/>
  <c r="C62" i="44"/>
  <c r="B64" i="44"/>
  <c r="C64" i="44"/>
  <c r="C65" i="44"/>
  <c r="B66" i="44"/>
  <c r="C66" i="44"/>
  <c r="B68" i="44"/>
  <c r="C68" i="44"/>
  <c r="C69" i="44"/>
  <c r="B70" i="44"/>
  <c r="C70" i="44"/>
  <c r="B72" i="44"/>
  <c r="C72" i="44"/>
  <c r="C73" i="44"/>
  <c r="B74" i="44"/>
  <c r="C74" i="44"/>
  <c r="B76" i="44"/>
  <c r="C76" i="44"/>
  <c r="C77" i="44"/>
  <c r="B78" i="44"/>
  <c r="C78" i="44"/>
  <c r="B80" i="44"/>
  <c r="C80" i="44"/>
  <c r="C81" i="44"/>
  <c r="B82" i="44"/>
  <c r="C82" i="44"/>
  <c r="B84" i="44"/>
  <c r="C84" i="44"/>
  <c r="C85" i="44"/>
  <c r="B86" i="44"/>
  <c r="C86" i="44"/>
  <c r="B88" i="44"/>
  <c r="C88" i="44"/>
  <c r="C89" i="44"/>
  <c r="B90" i="44"/>
  <c r="C90" i="44"/>
  <c r="B92" i="44"/>
  <c r="C92" i="44"/>
  <c r="C93" i="44"/>
  <c r="B94" i="44"/>
  <c r="C94" i="44"/>
  <c r="B96" i="44"/>
  <c r="C96" i="44"/>
  <c r="C97" i="44"/>
  <c r="B98" i="44"/>
  <c r="C98" i="44"/>
  <c r="B100" i="44"/>
  <c r="C100" i="44"/>
  <c r="C101" i="44"/>
  <c r="B102" i="44"/>
  <c r="C102" i="44"/>
  <c r="B104" i="44"/>
  <c r="C104" i="44"/>
  <c r="C105" i="44"/>
  <c r="B106" i="44"/>
  <c r="C106" i="44"/>
  <c r="B108" i="44"/>
  <c r="C108" i="44"/>
  <c r="C109" i="44"/>
  <c r="B110" i="44"/>
  <c r="C110" i="44"/>
  <c r="B112" i="44"/>
  <c r="C112" i="44"/>
  <c r="C113" i="44"/>
  <c r="B114" i="44"/>
  <c r="C114" i="44"/>
  <c r="B116" i="44"/>
  <c r="C116" i="44"/>
  <c r="C117" i="44"/>
  <c r="B118" i="44"/>
  <c r="C118" i="44"/>
  <c r="B120" i="44"/>
  <c r="C120" i="44"/>
  <c r="C121" i="44"/>
  <c r="B122" i="44"/>
  <c r="C122" i="44"/>
  <c r="B124" i="44"/>
  <c r="C124" i="44"/>
  <c r="C125" i="44"/>
  <c r="B126" i="44"/>
  <c r="C126" i="44"/>
  <c r="B128" i="44"/>
  <c r="C128" i="44"/>
  <c r="C129" i="44"/>
  <c r="B130" i="44"/>
  <c r="C130" i="44"/>
  <c r="B132" i="44"/>
  <c r="C132" i="44"/>
  <c r="C133" i="44"/>
  <c r="B134" i="44"/>
  <c r="C134" i="44"/>
  <c r="B136" i="44"/>
  <c r="C136" i="44"/>
  <c r="C137" i="44"/>
  <c r="B138" i="44"/>
  <c r="C138" i="44"/>
  <c r="B140" i="44"/>
  <c r="C140" i="44"/>
  <c r="C141" i="44"/>
  <c r="B142" i="44"/>
  <c r="C142" i="44"/>
  <c r="B144" i="44"/>
  <c r="C144" i="44"/>
  <c r="C145" i="44"/>
  <c r="B146" i="44"/>
  <c r="C146" i="44"/>
  <c r="B148" i="44"/>
  <c r="C148" i="44"/>
  <c r="C149" i="44"/>
  <c r="B150" i="44"/>
  <c r="C150" i="44"/>
  <c r="B152" i="44"/>
  <c r="C152" i="44"/>
  <c r="C153" i="44"/>
  <c r="B154" i="44"/>
  <c r="C154" i="44"/>
  <c r="B156" i="44"/>
  <c r="C156" i="44"/>
  <c r="C157" i="44"/>
  <c r="B158" i="44"/>
  <c r="C158" i="44"/>
  <c r="B160" i="44"/>
  <c r="C160" i="44"/>
  <c r="C161" i="44"/>
  <c r="B162" i="44"/>
  <c r="C162" i="44"/>
  <c r="B164" i="44"/>
  <c r="C164" i="44"/>
  <c r="C165" i="44"/>
  <c r="B166" i="44"/>
  <c r="C166" i="44"/>
  <c r="B168" i="44"/>
  <c r="C168" i="44"/>
  <c r="C169" i="44"/>
  <c r="B170" i="44"/>
  <c r="C170" i="44"/>
  <c r="B172" i="44"/>
  <c r="C172" i="44"/>
  <c r="C173" i="44"/>
  <c r="B174" i="44"/>
  <c r="C174" i="44"/>
  <c r="B176" i="44"/>
  <c r="C176" i="44"/>
  <c r="B177" i="44"/>
  <c r="B178" i="44"/>
  <c r="C178" i="44"/>
  <c r="B179" i="44"/>
  <c r="B180" i="44"/>
  <c r="C180" i="44"/>
  <c r="B181" i="44"/>
  <c r="B182" i="44"/>
  <c r="C182" i="44"/>
  <c r="B183" i="44"/>
  <c r="B184" i="44"/>
  <c r="C184" i="44"/>
  <c r="B185" i="44"/>
  <c r="B186" i="44"/>
  <c r="C186" i="44"/>
  <c r="B187" i="44"/>
  <c r="B188" i="44"/>
  <c r="C188" i="44"/>
  <c r="B189" i="44"/>
  <c r="B190" i="44"/>
  <c r="C190" i="44"/>
  <c r="B191" i="44"/>
  <c r="B192" i="44"/>
  <c r="C192" i="44"/>
  <c r="B193" i="44"/>
  <c r="B194" i="44"/>
  <c r="C194" i="44"/>
  <c r="B195" i="44"/>
  <c r="B196" i="44"/>
  <c r="C196" i="44"/>
  <c r="B197" i="44"/>
  <c r="B198" i="44"/>
  <c r="C198" i="44"/>
  <c r="B199" i="44"/>
  <c r="B200" i="44"/>
  <c r="C200" i="44"/>
  <c r="B201" i="44"/>
  <c r="B202" i="44"/>
  <c r="C202" i="44"/>
  <c r="B203" i="44"/>
  <c r="B204" i="44"/>
  <c r="C204" i="44"/>
  <c r="B205" i="44"/>
  <c r="B206" i="44"/>
  <c r="C206" i="44"/>
  <c r="B207" i="44"/>
  <c r="B208" i="44"/>
  <c r="C208" i="44"/>
  <c r="B209" i="44"/>
  <c r="B210" i="44"/>
  <c r="C210" i="44"/>
  <c r="B211" i="44"/>
  <c r="B212" i="44"/>
  <c r="C212" i="44"/>
  <c r="B213" i="44"/>
  <c r="B214" i="44"/>
  <c r="C214" i="44"/>
  <c r="B215" i="44"/>
  <c r="B216" i="44"/>
  <c r="C216" i="44"/>
  <c r="B217" i="44"/>
  <c r="B218" i="44"/>
  <c r="C218" i="44"/>
  <c r="B219" i="44"/>
  <c r="B220" i="44"/>
  <c r="C220" i="44"/>
  <c r="B221" i="44"/>
  <c r="B222" i="44"/>
  <c r="C222" i="44"/>
  <c r="B223" i="44"/>
  <c r="B224" i="44"/>
  <c r="C224" i="44"/>
  <c r="B225" i="44"/>
  <c r="B226" i="44"/>
  <c r="C226" i="44"/>
  <c r="B227" i="44"/>
  <c r="B228" i="44"/>
  <c r="C228" i="44"/>
  <c r="B229" i="44"/>
  <c r="B230" i="44"/>
  <c r="C230" i="44"/>
  <c r="B231" i="44"/>
  <c r="B232" i="44"/>
  <c r="C232" i="44"/>
  <c r="B233" i="44"/>
  <c r="B234" i="44"/>
  <c r="C234" i="44"/>
  <c r="B235" i="44"/>
  <c r="B236" i="44"/>
  <c r="C236" i="44"/>
  <c r="B237" i="44"/>
  <c r="B238" i="44"/>
  <c r="C238" i="44"/>
  <c r="B239" i="44"/>
  <c r="B240" i="44"/>
  <c r="C240" i="44"/>
  <c r="B241" i="44"/>
  <c r="B242" i="44"/>
  <c r="C242" i="44"/>
  <c r="B243" i="44"/>
  <c r="B244" i="44"/>
  <c r="C244" i="44"/>
  <c r="B245" i="44"/>
  <c r="B246" i="44"/>
  <c r="C246" i="44"/>
  <c r="B247" i="44"/>
  <c r="B248" i="44"/>
  <c r="C248" i="44"/>
  <c r="B249" i="44"/>
  <c r="B250" i="44"/>
  <c r="C250" i="44"/>
  <c r="B251" i="44"/>
  <c r="B252" i="44"/>
  <c r="C252" i="44"/>
  <c r="B253" i="44"/>
  <c r="B254" i="44"/>
  <c r="C254" i="44"/>
  <c r="B255" i="44"/>
  <c r="B256" i="44"/>
  <c r="C256" i="44"/>
  <c r="B257" i="44"/>
  <c r="B258" i="44"/>
  <c r="C258" i="44"/>
  <c r="B259" i="44"/>
  <c r="B260" i="44"/>
  <c r="C260" i="44"/>
  <c r="B261" i="44"/>
  <c r="B262" i="44"/>
  <c r="C262" i="44"/>
  <c r="B263" i="44"/>
  <c r="B264" i="44"/>
  <c r="C264" i="44"/>
  <c r="B265" i="44"/>
  <c r="B266" i="44"/>
  <c r="C266" i="44"/>
  <c r="B267" i="44"/>
  <c r="B268" i="44"/>
  <c r="C268" i="44"/>
  <c r="B269" i="44"/>
  <c r="B270" i="44"/>
  <c r="C270" i="44"/>
  <c r="B271" i="44"/>
  <c r="B272" i="44"/>
  <c r="C272" i="44"/>
  <c r="B273" i="44"/>
  <c r="B274" i="44"/>
  <c r="C274" i="44"/>
  <c r="B275" i="44"/>
  <c r="B276" i="44"/>
  <c r="C276" i="44"/>
  <c r="B277" i="44"/>
  <c r="B278" i="44"/>
  <c r="C278" i="44"/>
  <c r="B279" i="44"/>
  <c r="B280" i="44"/>
  <c r="C280" i="44"/>
  <c r="B281" i="44"/>
  <c r="B282" i="44"/>
  <c r="C282" i="44"/>
  <c r="B283" i="44"/>
  <c r="B284" i="44"/>
  <c r="C284" i="44"/>
  <c r="B285" i="44"/>
  <c r="B286" i="44"/>
  <c r="C286" i="44"/>
  <c r="B287" i="44"/>
  <c r="B288" i="44"/>
  <c r="C288" i="44"/>
  <c r="B289" i="44"/>
  <c r="B290" i="44"/>
  <c r="C290" i="44"/>
  <c r="B291" i="44"/>
  <c r="B292" i="44"/>
  <c r="C292" i="44"/>
  <c r="B293" i="44"/>
  <c r="B294" i="44"/>
  <c r="C294" i="44"/>
  <c r="B295" i="44"/>
  <c r="B296" i="44"/>
  <c r="C296" i="44"/>
  <c r="B297" i="44"/>
  <c r="B298" i="44"/>
  <c r="C298" i="44"/>
  <c r="B299" i="44"/>
  <c r="B300" i="44"/>
  <c r="C300" i="44"/>
  <c r="B301" i="44"/>
  <c r="B302" i="44"/>
  <c r="C302" i="44"/>
  <c r="B303" i="44"/>
  <c r="B304" i="44"/>
  <c r="C304" i="44"/>
  <c r="B305" i="44"/>
  <c r="B306" i="44"/>
  <c r="C306" i="44"/>
  <c r="B307" i="44"/>
  <c r="B308" i="44"/>
  <c r="C308" i="44"/>
  <c r="B309" i="44"/>
  <c r="B310" i="44"/>
  <c r="C310" i="44"/>
  <c r="B311" i="44"/>
  <c r="B312" i="44"/>
  <c r="C312" i="44"/>
  <c r="B313" i="44"/>
  <c r="B314" i="44"/>
  <c r="C314" i="44"/>
  <c r="B315" i="44"/>
  <c r="B316" i="44"/>
  <c r="C316" i="44"/>
  <c r="B317" i="44"/>
  <c r="B318" i="44"/>
  <c r="C318" i="44"/>
  <c r="B319" i="44"/>
  <c r="B320" i="44"/>
  <c r="C320" i="44"/>
  <c r="B321" i="44"/>
  <c r="B322" i="44"/>
  <c r="C322" i="44"/>
  <c r="B323" i="44"/>
  <c r="B324" i="44"/>
  <c r="C324" i="44"/>
  <c r="B325" i="44"/>
  <c r="B326" i="44"/>
  <c r="C326" i="44"/>
  <c r="B327" i="44"/>
  <c r="B328" i="44"/>
  <c r="C328" i="44"/>
  <c r="B329" i="44"/>
  <c r="B330" i="44"/>
  <c r="C330" i="44"/>
  <c r="B331" i="44"/>
  <c r="B332" i="44"/>
  <c r="C332" i="44"/>
  <c r="B333" i="44"/>
  <c r="B334" i="44"/>
  <c r="C334" i="44"/>
  <c r="B335" i="44"/>
  <c r="B336" i="44"/>
  <c r="C336" i="44"/>
  <c r="B337" i="44"/>
  <c r="B338" i="44"/>
  <c r="C338" i="44"/>
  <c r="B339" i="44"/>
  <c r="B340" i="44"/>
  <c r="C340" i="44"/>
  <c r="B341" i="44"/>
  <c r="B342" i="44"/>
  <c r="C342" i="44"/>
  <c r="B343" i="44"/>
  <c r="B344" i="44"/>
  <c r="C344" i="44"/>
  <c r="B345" i="44"/>
  <c r="B346" i="44"/>
  <c r="C346" i="44"/>
  <c r="B347" i="44"/>
  <c r="B348" i="44"/>
  <c r="C348" i="44"/>
  <c r="B349" i="44"/>
  <c r="B350" i="44"/>
  <c r="C350" i="44"/>
  <c r="B351" i="44"/>
  <c r="B352" i="44"/>
  <c r="C352" i="44"/>
  <c r="B353" i="44"/>
  <c r="B354" i="44"/>
  <c r="C354" i="44"/>
  <c r="B355" i="44"/>
  <c r="B356" i="44"/>
  <c r="C356" i="44"/>
  <c r="B357" i="44"/>
  <c r="B358" i="44"/>
  <c r="C358" i="44"/>
  <c r="B359" i="44"/>
  <c r="B360" i="44"/>
  <c r="C360" i="44"/>
  <c r="B361" i="44"/>
  <c r="B362" i="44"/>
  <c r="C362" i="44"/>
  <c r="B363" i="44"/>
  <c r="B364" i="44"/>
  <c r="C364" i="44"/>
  <c r="B365" i="44"/>
  <c r="B366" i="44"/>
  <c r="C366" i="44"/>
  <c r="B367" i="44"/>
  <c r="B368" i="44"/>
  <c r="C368" i="44"/>
  <c r="B369" i="44"/>
  <c r="B370" i="44"/>
  <c r="C370" i="44"/>
  <c r="B371" i="44"/>
  <c r="B372" i="44"/>
  <c r="C372" i="44"/>
  <c r="B373" i="44"/>
  <c r="B374" i="44"/>
  <c r="C374" i="44"/>
  <c r="B375" i="44"/>
  <c r="B376" i="44"/>
  <c r="C376" i="44"/>
  <c r="B377" i="44"/>
  <c r="B378" i="44"/>
  <c r="C378" i="44"/>
  <c r="B379" i="44"/>
  <c r="B380" i="44"/>
  <c r="C380" i="44"/>
  <c r="B381" i="44"/>
  <c r="B382" i="44"/>
  <c r="C382" i="44"/>
  <c r="B383" i="44"/>
  <c r="B384" i="44"/>
  <c r="C384" i="44"/>
  <c r="B385" i="44"/>
  <c r="B386" i="44"/>
  <c r="C386" i="44"/>
  <c r="B387" i="44"/>
  <c r="B388" i="44"/>
  <c r="C388" i="44"/>
  <c r="B389" i="44"/>
  <c r="B390" i="44"/>
  <c r="C390" i="44"/>
  <c r="B391" i="44"/>
  <c r="B392" i="44"/>
  <c r="C392" i="44"/>
  <c r="B393" i="44"/>
  <c r="B394" i="44"/>
  <c r="C394" i="44"/>
  <c r="B395" i="44"/>
  <c r="B396" i="44"/>
  <c r="C396" i="44"/>
  <c r="B397" i="44"/>
  <c r="B398" i="44"/>
  <c r="C398" i="44"/>
  <c r="B399" i="44"/>
  <c r="B400" i="44"/>
  <c r="C400" i="44"/>
  <c r="B401" i="44"/>
  <c r="B402" i="44"/>
  <c r="C402" i="44"/>
  <c r="B403" i="44"/>
  <c r="B404" i="44"/>
  <c r="C404" i="44"/>
  <c r="B405" i="44"/>
  <c r="B406" i="44"/>
  <c r="C406" i="44"/>
  <c r="B407" i="44"/>
  <c r="B408" i="44"/>
  <c r="C408" i="44"/>
  <c r="B409" i="44"/>
  <c r="B410" i="44"/>
  <c r="C410" i="44"/>
  <c r="B411" i="44"/>
  <c r="B412" i="44"/>
  <c r="C412" i="44"/>
  <c r="B413" i="44"/>
  <c r="B414" i="44"/>
  <c r="C414" i="44"/>
  <c r="B415" i="44"/>
  <c r="B416" i="44"/>
  <c r="C416" i="44"/>
  <c r="B417" i="44"/>
  <c r="B418" i="44"/>
  <c r="C418" i="44"/>
  <c r="B419" i="44"/>
  <c r="B420" i="44"/>
  <c r="C420" i="44"/>
  <c r="B421" i="44"/>
  <c r="B422" i="44"/>
  <c r="C422" i="44"/>
  <c r="B423" i="44"/>
  <c r="B424" i="44"/>
  <c r="C424" i="44"/>
  <c r="B425" i="44"/>
  <c r="B426" i="44"/>
  <c r="C426" i="44"/>
  <c r="B427" i="44"/>
  <c r="B428" i="44"/>
  <c r="C428" i="44"/>
  <c r="B429" i="44"/>
  <c r="B430" i="44"/>
  <c r="C430" i="44"/>
  <c r="B431" i="44"/>
  <c r="B432" i="44"/>
  <c r="C432" i="44"/>
  <c r="B433" i="44"/>
  <c r="B434" i="44"/>
  <c r="C434" i="44"/>
  <c r="B435" i="44"/>
  <c r="B436" i="44"/>
  <c r="C436" i="44"/>
  <c r="B6" i="47" l="1"/>
  <c r="O6" i="47" s="1"/>
  <c r="O264" i="47"/>
  <c r="L18" i="47"/>
  <c r="L108" i="47"/>
  <c r="L10" i="47"/>
  <c r="L16" i="47"/>
  <c r="O86" i="47"/>
  <c r="O94" i="47"/>
  <c r="L124" i="47"/>
  <c r="L291" i="47"/>
  <c r="L14" i="47"/>
  <c r="L271" i="47"/>
  <c r="L239" i="47"/>
  <c r="L235" i="47"/>
  <c r="O180" i="47"/>
  <c r="O283" i="47"/>
  <c r="O221" i="47"/>
  <c r="L279" i="47"/>
  <c r="L116" i="47"/>
  <c r="L247" i="47"/>
  <c r="L243" i="47"/>
  <c r="O240" i="47"/>
  <c r="L132" i="47"/>
  <c r="O26" i="47"/>
  <c r="O41" i="47"/>
  <c r="O315" i="47"/>
  <c r="L205" i="47"/>
  <c r="L323" i="47"/>
  <c r="L269" i="47"/>
  <c r="L66" i="47"/>
  <c r="L267" i="47"/>
  <c r="L46" i="47"/>
  <c r="L275" i="47"/>
  <c r="L255" i="47"/>
  <c r="L251" i="47"/>
  <c r="L128" i="47"/>
  <c r="L112" i="47"/>
  <c r="L54" i="47"/>
  <c r="L50" i="47"/>
  <c r="O380" i="47"/>
  <c r="O287" i="47"/>
  <c r="L229" i="47"/>
  <c r="O209" i="47"/>
  <c r="L208" i="47"/>
  <c r="L197" i="47"/>
  <c r="L126" i="47"/>
  <c r="L118" i="47"/>
  <c r="O63" i="47"/>
  <c r="L263" i="47"/>
  <c r="L259" i="47"/>
  <c r="O256" i="47"/>
  <c r="O248" i="47"/>
  <c r="L120" i="47"/>
  <c r="O319" i="47"/>
  <c r="L237" i="47"/>
  <c r="O225" i="47"/>
  <c r="O217" i="47"/>
  <c r="O201" i="47"/>
  <c r="O111" i="47"/>
  <c r="L22" i="47"/>
  <c r="L403" i="47"/>
  <c r="O400" i="47"/>
  <c r="O399" i="47"/>
  <c r="L375" i="47"/>
  <c r="O363" i="47"/>
  <c r="L339" i="47"/>
  <c r="O336" i="47"/>
  <c r="O335" i="47"/>
  <c r="L307" i="47"/>
  <c r="O299" i="47"/>
  <c r="O238" i="47"/>
  <c r="O160" i="47"/>
  <c r="O144" i="47"/>
  <c r="O127" i="47"/>
  <c r="O98" i="47"/>
  <c r="O90" i="47"/>
  <c r="O348" i="47"/>
  <c r="O395" i="47"/>
  <c r="L371" i="47"/>
  <c r="O368" i="47"/>
  <c r="O367" i="47"/>
  <c r="L343" i="47"/>
  <c r="O331" i="47"/>
  <c r="O303" i="47"/>
  <c r="O234" i="47"/>
  <c r="L220" i="47"/>
  <c r="L204" i="47"/>
  <c r="L164" i="47"/>
  <c r="L148" i="47"/>
  <c r="L93" i="47"/>
  <c r="L387" i="47"/>
  <c r="O384" i="47"/>
  <c r="L355" i="47"/>
  <c r="O352" i="47"/>
  <c r="O262" i="47"/>
  <c r="L261" i="47"/>
  <c r="O250" i="47"/>
  <c r="L241" i="47"/>
  <c r="L192" i="47"/>
  <c r="O152" i="47"/>
  <c r="L140" i="47"/>
  <c r="L74" i="47"/>
  <c r="O71" i="47"/>
  <c r="O53" i="47"/>
  <c r="L52" i="47"/>
  <c r="L48" i="47"/>
  <c r="O37" i="47"/>
  <c r="L12" i="47"/>
  <c r="O404" i="47"/>
  <c r="O372" i="47"/>
  <c r="O340" i="47"/>
  <c r="O123" i="47"/>
  <c r="L110" i="47"/>
  <c r="O102" i="47"/>
  <c r="L391" i="47"/>
  <c r="L359" i="47"/>
  <c r="O270" i="47"/>
  <c r="O258" i="47"/>
  <c r="O188" i="47"/>
  <c r="L184" i="47"/>
  <c r="O168" i="47"/>
  <c r="L156" i="47"/>
  <c r="O136" i="47"/>
  <c r="O106" i="47"/>
  <c r="L82" i="47"/>
  <c r="L58" i="47"/>
  <c r="O55" i="47"/>
  <c r="O31" i="47"/>
  <c r="O30" i="47"/>
  <c r="O9" i="47"/>
  <c r="L233" i="47"/>
  <c r="L114" i="47"/>
  <c r="O107" i="47"/>
  <c r="L434" i="47"/>
  <c r="O423" i="47"/>
  <c r="L422" i="47"/>
  <c r="L418" i="47"/>
  <c r="O407" i="47"/>
  <c r="L406" i="47"/>
  <c r="O396" i="47"/>
  <c r="O392" i="47"/>
  <c r="O364" i="47"/>
  <c r="O360" i="47"/>
  <c r="L265" i="47"/>
  <c r="O254" i="47"/>
  <c r="L253" i="47"/>
  <c r="O246" i="47"/>
  <c r="L245" i="47"/>
  <c r="O213" i="47"/>
  <c r="O185" i="47"/>
  <c r="O172" i="47"/>
  <c r="O165" i="47"/>
  <c r="O157" i="47"/>
  <c r="O149" i="47"/>
  <c r="O141" i="47"/>
  <c r="O133" i="47"/>
  <c r="L122" i="47"/>
  <c r="O115" i="47"/>
  <c r="L101" i="47"/>
  <c r="O75" i="47"/>
  <c r="L40" i="47"/>
  <c r="L36" i="47"/>
  <c r="O13" i="47"/>
  <c r="O388" i="47"/>
  <c r="O383" i="47"/>
  <c r="O379" i="47"/>
  <c r="O356" i="47"/>
  <c r="O351" i="47"/>
  <c r="O347" i="47"/>
  <c r="O327" i="47"/>
  <c r="O311" i="47"/>
  <c r="O295" i="47"/>
  <c r="O266" i="47"/>
  <c r="L257" i="47"/>
  <c r="L249" i="47"/>
  <c r="L224" i="47"/>
  <c r="O70" i="47"/>
  <c r="O62" i="47"/>
  <c r="O49" i="47"/>
  <c r="L8" i="47"/>
  <c r="O431" i="47"/>
  <c r="L430" i="47"/>
  <c r="L426" i="47"/>
  <c r="O415" i="47"/>
  <c r="L414" i="47"/>
  <c r="L410" i="47"/>
  <c r="O376" i="47"/>
  <c r="O344" i="47"/>
  <c r="O242" i="47"/>
  <c r="L176" i="47"/>
  <c r="O119" i="47"/>
  <c r="O45" i="47"/>
  <c r="L44" i="47"/>
  <c r="H5" i="47"/>
  <c r="B6" i="44"/>
  <c r="O6" i="44" s="1"/>
  <c r="I5" i="47"/>
  <c r="P5" i="47" s="1"/>
  <c r="J5" i="47"/>
  <c r="K434" i="47"/>
  <c r="I434" i="47"/>
  <c r="P433" i="47"/>
  <c r="N433" i="47"/>
  <c r="K426" i="47"/>
  <c r="I426" i="47"/>
  <c r="P425" i="47"/>
  <c r="N425" i="47"/>
  <c r="K418" i="47"/>
  <c r="I418" i="47"/>
  <c r="P417" i="47"/>
  <c r="N417" i="47"/>
  <c r="K410" i="47"/>
  <c r="I410" i="47"/>
  <c r="P409" i="47"/>
  <c r="N409" i="47"/>
  <c r="J402" i="47"/>
  <c r="I402" i="47"/>
  <c r="H400" i="47"/>
  <c r="I400" i="47"/>
  <c r="K400" i="47"/>
  <c r="B398" i="47"/>
  <c r="C398" i="47"/>
  <c r="K397" i="47"/>
  <c r="I397" i="47"/>
  <c r="C393" i="47"/>
  <c r="B393" i="47"/>
  <c r="J386" i="47"/>
  <c r="I386" i="47"/>
  <c r="H384" i="47"/>
  <c r="I384" i="47"/>
  <c r="K384" i="47"/>
  <c r="B382" i="47"/>
  <c r="C382" i="47"/>
  <c r="K381" i="47"/>
  <c r="I381" i="47"/>
  <c r="C377" i="47"/>
  <c r="B377" i="47"/>
  <c r="J370" i="47"/>
  <c r="I370" i="47"/>
  <c r="H368" i="47"/>
  <c r="I368" i="47"/>
  <c r="K368" i="47"/>
  <c r="B366" i="47"/>
  <c r="C366" i="47"/>
  <c r="K365" i="47"/>
  <c r="I365" i="47"/>
  <c r="C361" i="47"/>
  <c r="B361" i="47"/>
  <c r="J354" i="47"/>
  <c r="I354" i="47"/>
  <c r="H352" i="47"/>
  <c r="I352" i="47"/>
  <c r="K352" i="47"/>
  <c r="B350" i="47"/>
  <c r="C350" i="47"/>
  <c r="K349" i="47"/>
  <c r="I349" i="47"/>
  <c r="C345" i="47"/>
  <c r="B345" i="47"/>
  <c r="J338" i="47"/>
  <c r="I338" i="47"/>
  <c r="H336" i="47"/>
  <c r="I336" i="47"/>
  <c r="K336" i="47"/>
  <c r="K265" i="47"/>
  <c r="I265" i="47"/>
  <c r="J265" i="47"/>
  <c r="H250" i="47"/>
  <c r="I250" i="47"/>
  <c r="P248" i="47"/>
  <c r="N248" i="47"/>
  <c r="M248" i="47"/>
  <c r="Q248" i="47"/>
  <c r="B244" i="47"/>
  <c r="C244" i="47"/>
  <c r="I436" i="47"/>
  <c r="K436" i="47"/>
  <c r="O435" i="47"/>
  <c r="I435" i="47"/>
  <c r="O433" i="47"/>
  <c r="C433" i="47"/>
  <c r="L432" i="47"/>
  <c r="K431" i="47"/>
  <c r="I428" i="47"/>
  <c r="K428" i="47"/>
  <c r="O427" i="47"/>
  <c r="I427" i="47"/>
  <c r="O425" i="47"/>
  <c r="C425" i="47"/>
  <c r="L424" i="47"/>
  <c r="K423" i="47"/>
  <c r="I420" i="47"/>
  <c r="K420" i="47"/>
  <c r="O419" i="47"/>
  <c r="I419" i="47"/>
  <c r="O417" i="47"/>
  <c r="C417" i="47"/>
  <c r="L416" i="47"/>
  <c r="K415" i="47"/>
  <c r="I412" i="47"/>
  <c r="K412" i="47"/>
  <c r="O411" i="47"/>
  <c r="I411" i="47"/>
  <c r="O409" i="47"/>
  <c r="C409" i="47"/>
  <c r="L408" i="47"/>
  <c r="K407" i="47"/>
  <c r="H404" i="47"/>
  <c r="I404" i="47"/>
  <c r="K404" i="47"/>
  <c r="B402" i="47"/>
  <c r="C402" i="47"/>
  <c r="K401" i="47"/>
  <c r="I401" i="47"/>
  <c r="C397" i="47"/>
  <c r="B397" i="47"/>
  <c r="C396" i="47"/>
  <c r="J390" i="47"/>
  <c r="I390" i="47"/>
  <c r="H388" i="47"/>
  <c r="I388" i="47"/>
  <c r="K388" i="47"/>
  <c r="B386" i="47"/>
  <c r="C386" i="47"/>
  <c r="K385" i="47"/>
  <c r="I385" i="47"/>
  <c r="C381" i="47"/>
  <c r="B381" i="47"/>
  <c r="C380" i="47"/>
  <c r="J374" i="47"/>
  <c r="I374" i="47"/>
  <c r="H372" i="47"/>
  <c r="I372" i="47"/>
  <c r="K372" i="47"/>
  <c r="B370" i="47"/>
  <c r="C370" i="47"/>
  <c r="K369" i="47"/>
  <c r="I369" i="47"/>
  <c r="C365" i="47"/>
  <c r="B365" i="47"/>
  <c r="C364" i="47"/>
  <c r="J358" i="47"/>
  <c r="I358" i="47"/>
  <c r="H356" i="47"/>
  <c r="I356" i="47"/>
  <c r="K356" i="47"/>
  <c r="B354" i="47"/>
  <c r="C354" i="47"/>
  <c r="K353" i="47"/>
  <c r="I353" i="47"/>
  <c r="C349" i="47"/>
  <c r="B349" i="47"/>
  <c r="C348" i="47"/>
  <c r="J342" i="47"/>
  <c r="I342" i="47"/>
  <c r="H340" i="47"/>
  <c r="I340" i="47"/>
  <c r="K340" i="47"/>
  <c r="B338" i="47"/>
  <c r="C338" i="47"/>
  <c r="K337" i="47"/>
  <c r="I337" i="47"/>
  <c r="K333" i="47"/>
  <c r="I333" i="47"/>
  <c r="J333" i="47"/>
  <c r="B332" i="47"/>
  <c r="C332" i="47"/>
  <c r="B330" i="47"/>
  <c r="C330" i="47"/>
  <c r="H328" i="47"/>
  <c r="I328" i="47"/>
  <c r="K328" i="47"/>
  <c r="K325" i="47"/>
  <c r="I325" i="47"/>
  <c r="J325" i="47"/>
  <c r="B324" i="47"/>
  <c r="C324" i="47"/>
  <c r="B322" i="47"/>
  <c r="C322" i="47"/>
  <c r="H320" i="47"/>
  <c r="I320" i="47"/>
  <c r="K320" i="47"/>
  <c r="K317" i="47"/>
  <c r="I317" i="47"/>
  <c r="J317" i="47"/>
  <c r="B316" i="47"/>
  <c r="C316" i="47"/>
  <c r="B314" i="47"/>
  <c r="C314" i="47"/>
  <c r="H312" i="47"/>
  <c r="I312" i="47"/>
  <c r="K312" i="47"/>
  <c r="K309" i="47"/>
  <c r="I309" i="47"/>
  <c r="J309" i="47"/>
  <c r="B308" i="47"/>
  <c r="C308" i="47"/>
  <c r="B306" i="47"/>
  <c r="C306" i="47"/>
  <c r="H304" i="47"/>
  <c r="I304" i="47"/>
  <c r="K304" i="47"/>
  <c r="K301" i="47"/>
  <c r="I301" i="47"/>
  <c r="J301" i="47"/>
  <c r="B300" i="47"/>
  <c r="C300" i="47"/>
  <c r="B298" i="47"/>
  <c r="C298" i="47"/>
  <c r="H296" i="47"/>
  <c r="I296" i="47"/>
  <c r="K296" i="47"/>
  <c r="K293" i="47"/>
  <c r="I293" i="47"/>
  <c r="J293" i="47"/>
  <c r="B292" i="47"/>
  <c r="C292" i="47"/>
  <c r="B290" i="47"/>
  <c r="C290" i="47"/>
  <c r="H288" i="47"/>
  <c r="I288" i="47"/>
  <c r="K288" i="47"/>
  <c r="K285" i="47"/>
  <c r="I285" i="47"/>
  <c r="J285" i="47"/>
  <c r="B284" i="47"/>
  <c r="C284" i="47"/>
  <c r="B282" i="47"/>
  <c r="C282" i="47"/>
  <c r="H280" i="47"/>
  <c r="I280" i="47"/>
  <c r="K280" i="47"/>
  <c r="K277" i="47"/>
  <c r="I277" i="47"/>
  <c r="J277" i="47"/>
  <c r="B276" i="47"/>
  <c r="C276" i="47"/>
  <c r="B274" i="47"/>
  <c r="C274" i="47"/>
  <c r="H272" i="47"/>
  <c r="I272" i="47"/>
  <c r="K272" i="47"/>
  <c r="H258" i="47"/>
  <c r="I258" i="47"/>
  <c r="P256" i="47"/>
  <c r="N256" i="47"/>
  <c r="M256" i="47"/>
  <c r="Q256" i="47"/>
  <c r="B252" i="47"/>
  <c r="C252" i="47"/>
  <c r="K250" i="47"/>
  <c r="K241" i="47"/>
  <c r="I241" i="47"/>
  <c r="J241" i="47"/>
  <c r="K430" i="47"/>
  <c r="I430" i="47"/>
  <c r="P429" i="47"/>
  <c r="N429" i="47"/>
  <c r="K422" i="47"/>
  <c r="I422" i="47"/>
  <c r="P421" i="47"/>
  <c r="N421" i="47"/>
  <c r="K414" i="47"/>
  <c r="I414" i="47"/>
  <c r="P413" i="47"/>
  <c r="N413" i="47"/>
  <c r="K406" i="47"/>
  <c r="I406" i="47"/>
  <c r="K405" i="47"/>
  <c r="I405" i="47"/>
  <c r="C401" i="47"/>
  <c r="B401" i="47"/>
  <c r="J394" i="47"/>
  <c r="I394" i="47"/>
  <c r="H392" i="47"/>
  <c r="I392" i="47"/>
  <c r="K392" i="47"/>
  <c r="B390" i="47"/>
  <c r="C390" i="47"/>
  <c r="K389" i="47"/>
  <c r="I389" i="47"/>
  <c r="C385" i="47"/>
  <c r="B385" i="47"/>
  <c r="J378" i="47"/>
  <c r="I378" i="47"/>
  <c r="H376" i="47"/>
  <c r="I376" i="47"/>
  <c r="K376" i="47"/>
  <c r="B374" i="47"/>
  <c r="C374" i="47"/>
  <c r="K373" i="47"/>
  <c r="I373" i="47"/>
  <c r="C369" i="47"/>
  <c r="B369" i="47"/>
  <c r="J362" i="47"/>
  <c r="I362" i="47"/>
  <c r="H360" i="47"/>
  <c r="I360" i="47"/>
  <c r="K360" i="47"/>
  <c r="B358" i="47"/>
  <c r="C358" i="47"/>
  <c r="K357" i="47"/>
  <c r="I357" i="47"/>
  <c r="C353" i="47"/>
  <c r="B353" i="47"/>
  <c r="J346" i="47"/>
  <c r="I346" i="47"/>
  <c r="H344" i="47"/>
  <c r="I344" i="47"/>
  <c r="K344" i="47"/>
  <c r="B342" i="47"/>
  <c r="C342" i="47"/>
  <c r="K341" i="47"/>
  <c r="I341" i="47"/>
  <c r="C337" i="47"/>
  <c r="B337" i="47"/>
  <c r="H266" i="47"/>
  <c r="I266" i="47"/>
  <c r="P264" i="47"/>
  <c r="N264" i="47"/>
  <c r="M264" i="47"/>
  <c r="Q264" i="47"/>
  <c r="B260" i="47"/>
  <c r="C260" i="47"/>
  <c r="K249" i="47"/>
  <c r="I249" i="47"/>
  <c r="J249" i="47"/>
  <c r="L436" i="47"/>
  <c r="K435" i="47"/>
  <c r="J434" i="47"/>
  <c r="I432" i="47"/>
  <c r="K432" i="47"/>
  <c r="I431" i="47"/>
  <c r="O429" i="47"/>
  <c r="C429" i="47"/>
  <c r="L428" i="47"/>
  <c r="K427" i="47"/>
  <c r="J426" i="47"/>
  <c r="I424" i="47"/>
  <c r="K424" i="47"/>
  <c r="I423" i="47"/>
  <c r="O421" i="47"/>
  <c r="C421" i="47"/>
  <c r="L420" i="47"/>
  <c r="K419" i="47"/>
  <c r="J418" i="47"/>
  <c r="I416" i="47"/>
  <c r="K416" i="47"/>
  <c r="I415" i="47"/>
  <c r="O413" i="47"/>
  <c r="C413" i="47"/>
  <c r="L412" i="47"/>
  <c r="K411" i="47"/>
  <c r="J410" i="47"/>
  <c r="I408" i="47"/>
  <c r="K408" i="47"/>
  <c r="I407" i="47"/>
  <c r="C405" i="47"/>
  <c r="B405" i="47"/>
  <c r="C404" i="47"/>
  <c r="K402" i="47"/>
  <c r="J398" i="47"/>
  <c r="I398" i="47"/>
  <c r="J397" i="47"/>
  <c r="H396" i="47"/>
  <c r="I396" i="47"/>
  <c r="K396" i="47"/>
  <c r="B394" i="47"/>
  <c r="C394" i="47"/>
  <c r="K393" i="47"/>
  <c r="I393" i="47"/>
  <c r="C389" i="47"/>
  <c r="B389" i="47"/>
  <c r="C388" i="47"/>
  <c r="K386" i="47"/>
  <c r="J382" i="47"/>
  <c r="I382" i="47"/>
  <c r="J381" i="47"/>
  <c r="H380" i="47"/>
  <c r="I380" i="47"/>
  <c r="K380" i="47"/>
  <c r="B378" i="47"/>
  <c r="C378" i="47"/>
  <c r="K377" i="47"/>
  <c r="I377" i="47"/>
  <c r="C373" i="47"/>
  <c r="B373" i="47"/>
  <c r="C372" i="47"/>
  <c r="K370" i="47"/>
  <c r="J366" i="47"/>
  <c r="I366" i="47"/>
  <c r="J365" i="47"/>
  <c r="H364" i="47"/>
  <c r="I364" i="47"/>
  <c r="K364" i="47"/>
  <c r="B362" i="47"/>
  <c r="C362" i="47"/>
  <c r="K361" i="47"/>
  <c r="I361" i="47"/>
  <c r="C357" i="47"/>
  <c r="B357" i="47"/>
  <c r="C356" i="47"/>
  <c r="K354" i="47"/>
  <c r="J350" i="47"/>
  <c r="I350" i="47"/>
  <c r="J349" i="47"/>
  <c r="H348" i="47"/>
  <c r="I348" i="47"/>
  <c r="K348" i="47"/>
  <c r="B346" i="47"/>
  <c r="C346" i="47"/>
  <c r="K345" i="47"/>
  <c r="I345" i="47"/>
  <c r="C341" i="47"/>
  <c r="B341" i="47"/>
  <c r="C340" i="47"/>
  <c r="K338" i="47"/>
  <c r="B334" i="47"/>
  <c r="C334" i="47"/>
  <c r="H332" i="47"/>
  <c r="I332" i="47"/>
  <c r="K332" i="47"/>
  <c r="K329" i="47"/>
  <c r="I329" i="47"/>
  <c r="J329" i="47"/>
  <c r="B328" i="47"/>
  <c r="C328" i="47"/>
  <c r="B326" i="47"/>
  <c r="C326" i="47"/>
  <c r="H324" i="47"/>
  <c r="I324" i="47"/>
  <c r="K324" i="47"/>
  <c r="K321" i="47"/>
  <c r="I321" i="47"/>
  <c r="J321" i="47"/>
  <c r="B320" i="47"/>
  <c r="C320" i="47"/>
  <c r="B318" i="47"/>
  <c r="C318" i="47"/>
  <c r="H316" i="47"/>
  <c r="I316" i="47"/>
  <c r="K316" i="47"/>
  <c r="K313" i="47"/>
  <c r="I313" i="47"/>
  <c r="J313" i="47"/>
  <c r="B312" i="47"/>
  <c r="C312" i="47"/>
  <c r="B310" i="47"/>
  <c r="C310" i="47"/>
  <c r="H308" i="47"/>
  <c r="I308" i="47"/>
  <c r="K308" i="47"/>
  <c r="K305" i="47"/>
  <c r="I305" i="47"/>
  <c r="J305" i="47"/>
  <c r="B304" i="47"/>
  <c r="C304" i="47"/>
  <c r="B302" i="47"/>
  <c r="C302" i="47"/>
  <c r="H300" i="47"/>
  <c r="I300" i="47"/>
  <c r="K300" i="47"/>
  <c r="K297" i="47"/>
  <c r="I297" i="47"/>
  <c r="J297" i="47"/>
  <c r="B296" i="47"/>
  <c r="C296" i="47"/>
  <c r="B294" i="47"/>
  <c r="C294" i="47"/>
  <c r="H292" i="47"/>
  <c r="I292" i="47"/>
  <c r="K292" i="47"/>
  <c r="K289" i="47"/>
  <c r="I289" i="47"/>
  <c r="J289" i="47"/>
  <c r="B288" i="47"/>
  <c r="C288" i="47"/>
  <c r="B286" i="47"/>
  <c r="C286" i="47"/>
  <c r="H284" i="47"/>
  <c r="I284" i="47"/>
  <c r="K284" i="47"/>
  <c r="K281" i="47"/>
  <c r="I281" i="47"/>
  <c r="J281" i="47"/>
  <c r="B280" i="47"/>
  <c r="C280" i="47"/>
  <c r="B278" i="47"/>
  <c r="C278" i="47"/>
  <c r="H276" i="47"/>
  <c r="I276" i="47"/>
  <c r="K276" i="47"/>
  <c r="K273" i="47"/>
  <c r="I273" i="47"/>
  <c r="J273" i="47"/>
  <c r="B272" i="47"/>
  <c r="C272" i="47"/>
  <c r="B268" i="47"/>
  <c r="C268" i="47"/>
  <c r="K266" i="47"/>
  <c r="K257" i="47"/>
  <c r="I257" i="47"/>
  <c r="J257" i="47"/>
  <c r="H242" i="47"/>
  <c r="I242" i="47"/>
  <c r="P240" i="47"/>
  <c r="N240" i="47"/>
  <c r="M240" i="47"/>
  <c r="Q240" i="47"/>
  <c r="K269" i="47"/>
  <c r="I269" i="47"/>
  <c r="P268" i="47"/>
  <c r="N268" i="47"/>
  <c r="K261" i="47"/>
  <c r="I261" i="47"/>
  <c r="P260" i="47"/>
  <c r="N260" i="47"/>
  <c r="K253" i="47"/>
  <c r="I253" i="47"/>
  <c r="P252" i="47"/>
  <c r="N252" i="47"/>
  <c r="K245" i="47"/>
  <c r="I245" i="47"/>
  <c r="P244" i="47"/>
  <c r="N244" i="47"/>
  <c r="K237" i="47"/>
  <c r="I237" i="47"/>
  <c r="O236" i="47"/>
  <c r="P236" i="47"/>
  <c r="N236" i="47"/>
  <c r="P232" i="47"/>
  <c r="M232" i="47"/>
  <c r="I230" i="47"/>
  <c r="J230" i="47"/>
  <c r="L228" i="47"/>
  <c r="L227" i="47"/>
  <c r="O227" i="47"/>
  <c r="N225" i="47"/>
  <c r="M225" i="47"/>
  <c r="P225" i="47"/>
  <c r="I223" i="47"/>
  <c r="O222" i="47"/>
  <c r="L222" i="47"/>
  <c r="H221" i="47"/>
  <c r="K221" i="47"/>
  <c r="P216" i="47"/>
  <c r="M216" i="47"/>
  <c r="I214" i="47"/>
  <c r="J214" i="47"/>
  <c r="L212" i="47"/>
  <c r="L211" i="47"/>
  <c r="O211" i="47"/>
  <c r="N209" i="47"/>
  <c r="M209" i="47"/>
  <c r="P209" i="47"/>
  <c r="I207" i="47"/>
  <c r="O206" i="47"/>
  <c r="L206" i="47"/>
  <c r="H205" i="47"/>
  <c r="K205" i="47"/>
  <c r="P200" i="47"/>
  <c r="M200" i="47"/>
  <c r="I198" i="47"/>
  <c r="J198" i="47"/>
  <c r="L196" i="47"/>
  <c r="L195" i="47"/>
  <c r="O195" i="47"/>
  <c r="P189" i="47"/>
  <c r="Q189" i="47"/>
  <c r="N189" i="47"/>
  <c r="P187" i="47"/>
  <c r="J183" i="47"/>
  <c r="I183" i="47"/>
  <c r="B181" i="47"/>
  <c r="C181" i="47"/>
  <c r="P173" i="47"/>
  <c r="Q173" i="47"/>
  <c r="N173" i="47"/>
  <c r="P171" i="47"/>
  <c r="J167" i="47"/>
  <c r="I167" i="47"/>
  <c r="K167" i="47"/>
  <c r="K162" i="47"/>
  <c r="I162" i="47"/>
  <c r="J162" i="47"/>
  <c r="B161" i="47"/>
  <c r="C161" i="47"/>
  <c r="B155" i="47"/>
  <c r="C155" i="47"/>
  <c r="J151" i="47"/>
  <c r="I151" i="47"/>
  <c r="K151" i="47"/>
  <c r="K146" i="47"/>
  <c r="I146" i="47"/>
  <c r="J146" i="47"/>
  <c r="B145" i="47"/>
  <c r="C145" i="47"/>
  <c r="B139" i="47"/>
  <c r="C139" i="47"/>
  <c r="J135" i="47"/>
  <c r="I135" i="47"/>
  <c r="K135" i="47"/>
  <c r="K130" i="47"/>
  <c r="I130" i="47"/>
  <c r="J130" i="47"/>
  <c r="B129" i="47"/>
  <c r="C129" i="47"/>
  <c r="N113" i="47"/>
  <c r="P113" i="47"/>
  <c r="Q113" i="47"/>
  <c r="M113" i="47"/>
  <c r="I95" i="47"/>
  <c r="J95" i="47"/>
  <c r="K95" i="47"/>
  <c r="J92" i="47"/>
  <c r="K92" i="47"/>
  <c r="L92" i="47"/>
  <c r="O92" i="47"/>
  <c r="J78" i="47"/>
  <c r="K78" i="47"/>
  <c r="L78" i="47"/>
  <c r="O78" i="47"/>
  <c r="I403" i="47"/>
  <c r="I399" i="47"/>
  <c r="I395" i="47"/>
  <c r="I391" i="47"/>
  <c r="I387" i="47"/>
  <c r="I383" i="47"/>
  <c r="I379" i="47"/>
  <c r="I375" i="47"/>
  <c r="I371" i="47"/>
  <c r="I367" i="47"/>
  <c r="I363" i="47"/>
  <c r="I359" i="47"/>
  <c r="I355" i="47"/>
  <c r="I351" i="47"/>
  <c r="I347" i="47"/>
  <c r="I343" i="47"/>
  <c r="I339" i="47"/>
  <c r="I335" i="47"/>
  <c r="I331" i="47"/>
  <c r="I327" i="47"/>
  <c r="I323" i="47"/>
  <c r="I319" i="47"/>
  <c r="I315" i="47"/>
  <c r="I311" i="47"/>
  <c r="I307" i="47"/>
  <c r="I303" i="47"/>
  <c r="I299" i="47"/>
  <c r="I295" i="47"/>
  <c r="I291" i="47"/>
  <c r="I287" i="47"/>
  <c r="I283" i="47"/>
  <c r="M279" i="47"/>
  <c r="Q279" i="47"/>
  <c r="M275" i="47"/>
  <c r="Q275" i="47"/>
  <c r="M271" i="47"/>
  <c r="Q271" i="47"/>
  <c r="I270" i="47"/>
  <c r="M268" i="47"/>
  <c r="I263" i="47"/>
  <c r="K263" i="47"/>
  <c r="I262" i="47"/>
  <c r="M260" i="47"/>
  <c r="I255" i="47"/>
  <c r="K255" i="47"/>
  <c r="I254" i="47"/>
  <c r="M252" i="47"/>
  <c r="I247" i="47"/>
  <c r="K247" i="47"/>
  <c r="I246" i="47"/>
  <c r="M244" i="47"/>
  <c r="I239" i="47"/>
  <c r="K239" i="47"/>
  <c r="I238" i="47"/>
  <c r="M236" i="47"/>
  <c r="C236" i="47"/>
  <c r="Q232" i="47"/>
  <c r="K231" i="47"/>
  <c r="I228" i="47"/>
  <c r="I226" i="47"/>
  <c r="J226" i="47"/>
  <c r="Q225" i="47"/>
  <c r="L223" i="47"/>
  <c r="O223" i="47"/>
  <c r="I221" i="47"/>
  <c r="P219" i="47"/>
  <c r="M219" i="47"/>
  <c r="O218" i="47"/>
  <c r="L218" i="47"/>
  <c r="H217" i="47"/>
  <c r="K217" i="47"/>
  <c r="Q216" i="47"/>
  <c r="K215" i="47"/>
  <c r="I212" i="47"/>
  <c r="I210" i="47"/>
  <c r="J210" i="47"/>
  <c r="Q209" i="47"/>
  <c r="L207" i="47"/>
  <c r="O207" i="47"/>
  <c r="I205" i="47"/>
  <c r="P203" i="47"/>
  <c r="M203" i="47"/>
  <c r="O202" i="47"/>
  <c r="L202" i="47"/>
  <c r="H201" i="47"/>
  <c r="K201" i="47"/>
  <c r="Q200" i="47"/>
  <c r="K199" i="47"/>
  <c r="I196" i="47"/>
  <c r="I194" i="47"/>
  <c r="J194" i="47"/>
  <c r="J191" i="47"/>
  <c r="I191" i="47"/>
  <c r="B189" i="47"/>
  <c r="C189" i="47"/>
  <c r="H187" i="47"/>
  <c r="K187" i="47"/>
  <c r="H185" i="47"/>
  <c r="K185" i="47"/>
  <c r="I185" i="47"/>
  <c r="I179" i="47"/>
  <c r="K178" i="47"/>
  <c r="I178" i="47"/>
  <c r="J178" i="47"/>
  <c r="J175" i="47"/>
  <c r="I175" i="47"/>
  <c r="B173" i="47"/>
  <c r="C173" i="47"/>
  <c r="H171" i="47"/>
  <c r="K171" i="47"/>
  <c r="C166" i="47"/>
  <c r="B166" i="47"/>
  <c r="H157" i="47"/>
  <c r="K157" i="47"/>
  <c r="I157" i="47"/>
  <c r="C150" i="47"/>
  <c r="B150" i="47"/>
  <c r="H141" i="47"/>
  <c r="K141" i="47"/>
  <c r="I141" i="47"/>
  <c r="C134" i="47"/>
  <c r="B134" i="47"/>
  <c r="B125" i="47"/>
  <c r="C125" i="47"/>
  <c r="I122" i="47"/>
  <c r="K122" i="47"/>
  <c r="J122" i="47"/>
  <c r="H115" i="47"/>
  <c r="I115" i="47"/>
  <c r="K115" i="47"/>
  <c r="B109" i="47"/>
  <c r="C109" i="47"/>
  <c r="O97" i="47"/>
  <c r="L97" i="47"/>
  <c r="K76" i="47"/>
  <c r="I76" i="47"/>
  <c r="J76" i="47"/>
  <c r="K233" i="47"/>
  <c r="I233" i="47"/>
  <c r="P231" i="47"/>
  <c r="M231" i="47"/>
  <c r="O230" i="47"/>
  <c r="L230" i="47"/>
  <c r="H229" i="47"/>
  <c r="K229" i="47"/>
  <c r="P224" i="47"/>
  <c r="M224" i="47"/>
  <c r="I222" i="47"/>
  <c r="J222" i="47"/>
  <c r="L219" i="47"/>
  <c r="O219" i="47"/>
  <c r="N217" i="47"/>
  <c r="M217" i="47"/>
  <c r="P217" i="47"/>
  <c r="P215" i="47"/>
  <c r="M215" i="47"/>
  <c r="O214" i="47"/>
  <c r="L214" i="47"/>
  <c r="H213" i="47"/>
  <c r="K213" i="47"/>
  <c r="P208" i="47"/>
  <c r="M208" i="47"/>
  <c r="I206" i="47"/>
  <c r="J206" i="47"/>
  <c r="L203" i="47"/>
  <c r="O203" i="47"/>
  <c r="N201" i="47"/>
  <c r="M201" i="47"/>
  <c r="P201" i="47"/>
  <c r="P199" i="47"/>
  <c r="M199" i="47"/>
  <c r="O198" i="47"/>
  <c r="L198" i="47"/>
  <c r="H197" i="47"/>
  <c r="K197" i="47"/>
  <c r="C194" i="47"/>
  <c r="B194" i="47"/>
  <c r="N187" i="47"/>
  <c r="Q187" i="47"/>
  <c r="K186" i="47"/>
  <c r="I186" i="47"/>
  <c r="J186" i="47"/>
  <c r="O182" i="47"/>
  <c r="L182" i="47"/>
  <c r="B179" i="47"/>
  <c r="C179" i="47"/>
  <c r="C178" i="47"/>
  <c r="B178" i="47"/>
  <c r="N171" i="47"/>
  <c r="Q171" i="47"/>
  <c r="K170" i="47"/>
  <c r="I170" i="47"/>
  <c r="J170" i="47"/>
  <c r="B169" i="47"/>
  <c r="C169" i="47"/>
  <c r="B163" i="47"/>
  <c r="C163" i="47"/>
  <c r="J159" i="47"/>
  <c r="I159" i="47"/>
  <c r="K159" i="47"/>
  <c r="K154" i="47"/>
  <c r="I154" i="47"/>
  <c r="J154" i="47"/>
  <c r="B153" i="47"/>
  <c r="C153" i="47"/>
  <c r="B147" i="47"/>
  <c r="C147" i="47"/>
  <c r="J143" i="47"/>
  <c r="I143" i="47"/>
  <c r="K143" i="47"/>
  <c r="K138" i="47"/>
  <c r="I138" i="47"/>
  <c r="J138" i="47"/>
  <c r="B137" i="47"/>
  <c r="C137" i="47"/>
  <c r="B131" i="47"/>
  <c r="C131" i="47"/>
  <c r="N121" i="47"/>
  <c r="P121" i="47"/>
  <c r="Q121" i="47"/>
  <c r="M121" i="47"/>
  <c r="H102" i="47"/>
  <c r="I102" i="47"/>
  <c r="O95" i="47"/>
  <c r="L95" i="47"/>
  <c r="P92" i="47"/>
  <c r="M92" i="47"/>
  <c r="Q92" i="47"/>
  <c r="N92" i="47"/>
  <c r="N90" i="47"/>
  <c r="M90" i="47"/>
  <c r="P90" i="47"/>
  <c r="Q90" i="47"/>
  <c r="I334" i="47"/>
  <c r="B333" i="47"/>
  <c r="I330" i="47"/>
  <c r="B329" i="47"/>
  <c r="I326" i="47"/>
  <c r="B325" i="47"/>
  <c r="I322" i="47"/>
  <c r="B321" i="47"/>
  <c r="I318" i="47"/>
  <c r="B317" i="47"/>
  <c r="I314" i="47"/>
  <c r="B313" i="47"/>
  <c r="I310" i="47"/>
  <c r="B309" i="47"/>
  <c r="I306" i="47"/>
  <c r="B305" i="47"/>
  <c r="I302" i="47"/>
  <c r="B301" i="47"/>
  <c r="I298" i="47"/>
  <c r="B297" i="47"/>
  <c r="I294" i="47"/>
  <c r="B293" i="47"/>
  <c r="I290" i="47"/>
  <c r="B289" i="47"/>
  <c r="I286" i="47"/>
  <c r="B285" i="47"/>
  <c r="I282" i="47"/>
  <c r="B281" i="47"/>
  <c r="P279" i="47"/>
  <c r="K279" i="47"/>
  <c r="I278" i="47"/>
  <c r="B277" i="47"/>
  <c r="P275" i="47"/>
  <c r="K275" i="47"/>
  <c r="I274" i="47"/>
  <c r="B273" i="47"/>
  <c r="P271" i="47"/>
  <c r="K271" i="47"/>
  <c r="J269" i="47"/>
  <c r="Q268" i="47"/>
  <c r="I267" i="47"/>
  <c r="K267" i="47"/>
  <c r="C264" i="47"/>
  <c r="J261" i="47"/>
  <c r="Q260" i="47"/>
  <c r="I259" i="47"/>
  <c r="K259" i="47"/>
  <c r="C256" i="47"/>
  <c r="J253" i="47"/>
  <c r="Q252" i="47"/>
  <c r="I251" i="47"/>
  <c r="K251" i="47"/>
  <c r="C248" i="47"/>
  <c r="J245" i="47"/>
  <c r="Q244" i="47"/>
  <c r="I243" i="47"/>
  <c r="K243" i="47"/>
  <c r="C240" i="47"/>
  <c r="J237" i="47"/>
  <c r="Q236" i="47"/>
  <c r="I235" i="47"/>
  <c r="K235" i="47"/>
  <c r="I234" i="47"/>
  <c r="L232" i="47"/>
  <c r="Q231" i="47"/>
  <c r="L231" i="47"/>
  <c r="O231" i="47"/>
  <c r="K230" i="47"/>
  <c r="I229" i="47"/>
  <c r="I227" i="47"/>
  <c r="O226" i="47"/>
  <c r="L226" i="47"/>
  <c r="H225" i="47"/>
  <c r="K225" i="47"/>
  <c r="Q224" i="47"/>
  <c r="K223" i="47"/>
  <c r="I220" i="47"/>
  <c r="N219" i="47"/>
  <c r="I218" i="47"/>
  <c r="J218" i="47"/>
  <c r="Q217" i="47"/>
  <c r="L216" i="47"/>
  <c r="Q215" i="47"/>
  <c r="L215" i="47"/>
  <c r="O215" i="47"/>
  <c r="K214" i="47"/>
  <c r="I213" i="47"/>
  <c r="I211" i="47"/>
  <c r="O210" i="47"/>
  <c r="L210" i="47"/>
  <c r="H209" i="47"/>
  <c r="K209" i="47"/>
  <c r="Q208" i="47"/>
  <c r="K207" i="47"/>
  <c r="I204" i="47"/>
  <c r="N203" i="47"/>
  <c r="I202" i="47"/>
  <c r="J202" i="47"/>
  <c r="Q201" i="47"/>
  <c r="L200" i="47"/>
  <c r="Q199" i="47"/>
  <c r="L199" i="47"/>
  <c r="O199" i="47"/>
  <c r="K198" i="47"/>
  <c r="I197" i="47"/>
  <c r="I195" i="47"/>
  <c r="H193" i="47"/>
  <c r="K193" i="47"/>
  <c r="I193" i="47"/>
  <c r="O190" i="47"/>
  <c r="L190" i="47"/>
  <c r="K188" i="47"/>
  <c r="B187" i="47"/>
  <c r="C187" i="47"/>
  <c r="C186" i="47"/>
  <c r="B186" i="47"/>
  <c r="K183" i="47"/>
  <c r="P181" i="47"/>
  <c r="Q181" i="47"/>
  <c r="N181" i="47"/>
  <c r="H177" i="47"/>
  <c r="K177" i="47"/>
  <c r="I177" i="47"/>
  <c r="O174" i="47"/>
  <c r="L174" i="47"/>
  <c r="K172" i="47"/>
  <c r="B171" i="47"/>
  <c r="C171" i="47"/>
  <c r="H165" i="47"/>
  <c r="K165" i="47"/>
  <c r="I165" i="47"/>
  <c r="C158" i="47"/>
  <c r="B158" i="47"/>
  <c r="H149" i="47"/>
  <c r="K149" i="47"/>
  <c r="I149" i="47"/>
  <c r="C142" i="47"/>
  <c r="B142" i="47"/>
  <c r="H133" i="47"/>
  <c r="K133" i="47"/>
  <c r="I133" i="47"/>
  <c r="H123" i="47"/>
  <c r="I123" i="47"/>
  <c r="K123" i="47"/>
  <c r="B117" i="47"/>
  <c r="C117" i="47"/>
  <c r="I114" i="47"/>
  <c r="K114" i="47"/>
  <c r="J114" i="47"/>
  <c r="H107" i="47"/>
  <c r="I107" i="47"/>
  <c r="K107" i="47"/>
  <c r="M106" i="47"/>
  <c r="Q106" i="47"/>
  <c r="H97" i="47"/>
  <c r="I97" i="47"/>
  <c r="P93" i="47"/>
  <c r="M93" i="47"/>
  <c r="N93" i="47"/>
  <c r="Q93" i="47"/>
  <c r="C84" i="47"/>
  <c r="B84" i="47"/>
  <c r="K232" i="47"/>
  <c r="K228" i="47"/>
  <c r="K224" i="47"/>
  <c r="K220" i="47"/>
  <c r="K216" i="47"/>
  <c r="K212" i="47"/>
  <c r="K208" i="47"/>
  <c r="K204" i="47"/>
  <c r="K200" i="47"/>
  <c r="K196" i="47"/>
  <c r="B191" i="47"/>
  <c r="C191" i="47"/>
  <c r="H189" i="47"/>
  <c r="K189" i="47"/>
  <c r="K182" i="47"/>
  <c r="I182" i="47"/>
  <c r="B175" i="47"/>
  <c r="C175" i="47"/>
  <c r="H173" i="47"/>
  <c r="K173" i="47"/>
  <c r="H169" i="47"/>
  <c r="K169" i="47"/>
  <c r="I169" i="47"/>
  <c r="B167" i="47"/>
  <c r="C167" i="47"/>
  <c r="K166" i="47"/>
  <c r="I166" i="47"/>
  <c r="C162" i="47"/>
  <c r="B162" i="47"/>
  <c r="J155" i="47"/>
  <c r="I155" i="47"/>
  <c r="H153" i="47"/>
  <c r="K153" i="47"/>
  <c r="I153" i="47"/>
  <c r="B151" i="47"/>
  <c r="C151" i="47"/>
  <c r="K150" i="47"/>
  <c r="I150" i="47"/>
  <c r="C146" i="47"/>
  <c r="B146" i="47"/>
  <c r="J139" i="47"/>
  <c r="I139" i="47"/>
  <c r="H137" i="47"/>
  <c r="K137" i="47"/>
  <c r="I137" i="47"/>
  <c r="B135" i="47"/>
  <c r="C135" i="47"/>
  <c r="K134" i="47"/>
  <c r="I134" i="47"/>
  <c r="C130" i="47"/>
  <c r="B130" i="47"/>
  <c r="I126" i="47"/>
  <c r="K126" i="47"/>
  <c r="J126" i="47"/>
  <c r="B121" i="47"/>
  <c r="C121" i="47"/>
  <c r="H119" i="47"/>
  <c r="I119" i="47"/>
  <c r="N117" i="47"/>
  <c r="P117" i="47"/>
  <c r="M117" i="47"/>
  <c r="Q117" i="47"/>
  <c r="I110" i="47"/>
  <c r="K110" i="47"/>
  <c r="J110" i="47"/>
  <c r="O105" i="47"/>
  <c r="L105" i="47"/>
  <c r="I103" i="47"/>
  <c r="J103" i="47"/>
  <c r="K103" i="47"/>
  <c r="P101" i="47"/>
  <c r="M101" i="47"/>
  <c r="N101" i="47"/>
  <c r="P100" i="47"/>
  <c r="M100" i="47"/>
  <c r="Q100" i="47"/>
  <c r="N98" i="47"/>
  <c r="M98" i="47"/>
  <c r="P98" i="47"/>
  <c r="Q98" i="47"/>
  <c r="H89" i="47"/>
  <c r="I89" i="47"/>
  <c r="O87" i="47"/>
  <c r="L87" i="47"/>
  <c r="H85" i="47"/>
  <c r="I85" i="47"/>
  <c r="C72" i="47"/>
  <c r="B72" i="47"/>
  <c r="C64" i="47"/>
  <c r="B64" i="47"/>
  <c r="C56" i="47"/>
  <c r="B56" i="47"/>
  <c r="P47" i="47"/>
  <c r="N47" i="47"/>
  <c r="Q47" i="47"/>
  <c r="M47" i="47"/>
  <c r="J29" i="47"/>
  <c r="I29" i="47"/>
  <c r="K29" i="47"/>
  <c r="J232" i="47"/>
  <c r="J228" i="47"/>
  <c r="J224" i="47"/>
  <c r="J220" i="47"/>
  <c r="J216" i="47"/>
  <c r="J212" i="47"/>
  <c r="J208" i="47"/>
  <c r="J204" i="47"/>
  <c r="J200" i="47"/>
  <c r="J196" i="47"/>
  <c r="O193" i="47"/>
  <c r="K190" i="47"/>
  <c r="I190" i="47"/>
  <c r="B183" i="47"/>
  <c r="C183" i="47"/>
  <c r="H181" i="47"/>
  <c r="K181" i="47"/>
  <c r="K179" i="47"/>
  <c r="O177" i="47"/>
  <c r="K174" i="47"/>
  <c r="I174" i="47"/>
  <c r="C170" i="47"/>
  <c r="B170" i="47"/>
  <c r="J163" i="47"/>
  <c r="I163" i="47"/>
  <c r="H161" i="47"/>
  <c r="K161" i="47"/>
  <c r="I161" i="47"/>
  <c r="B159" i="47"/>
  <c r="C159" i="47"/>
  <c r="K158" i="47"/>
  <c r="I158" i="47"/>
  <c r="C154" i="47"/>
  <c r="B154" i="47"/>
  <c r="J147" i="47"/>
  <c r="I147" i="47"/>
  <c r="H145" i="47"/>
  <c r="K145" i="47"/>
  <c r="I145" i="47"/>
  <c r="B143" i="47"/>
  <c r="C143" i="47"/>
  <c r="K142" i="47"/>
  <c r="I142" i="47"/>
  <c r="C138" i="47"/>
  <c r="B138" i="47"/>
  <c r="J131" i="47"/>
  <c r="I131" i="47"/>
  <c r="H129" i="47"/>
  <c r="K129" i="47"/>
  <c r="I129" i="47"/>
  <c r="H127" i="47"/>
  <c r="I127" i="47"/>
  <c r="N125" i="47"/>
  <c r="P125" i="47"/>
  <c r="M125" i="47"/>
  <c r="Q125" i="47"/>
  <c r="I118" i="47"/>
  <c r="K118" i="47"/>
  <c r="J118" i="47"/>
  <c r="B113" i="47"/>
  <c r="C113" i="47"/>
  <c r="H111" i="47"/>
  <c r="I111" i="47"/>
  <c r="N109" i="47"/>
  <c r="P109" i="47"/>
  <c r="M109" i="47"/>
  <c r="Q109" i="47"/>
  <c r="H105" i="47"/>
  <c r="I105" i="47"/>
  <c r="O103" i="47"/>
  <c r="L103" i="47"/>
  <c r="J100" i="47"/>
  <c r="K100" i="47"/>
  <c r="L100" i="47"/>
  <c r="O100" i="47"/>
  <c r="H94" i="47"/>
  <c r="I94" i="47"/>
  <c r="O89" i="47"/>
  <c r="L89" i="47"/>
  <c r="I87" i="47"/>
  <c r="J87" i="47"/>
  <c r="K87" i="47"/>
  <c r="B85" i="47"/>
  <c r="C85" i="47"/>
  <c r="P79" i="47"/>
  <c r="Q79" i="47"/>
  <c r="N79" i="47"/>
  <c r="N77" i="47"/>
  <c r="Q77" i="47"/>
  <c r="M77" i="47"/>
  <c r="H71" i="47"/>
  <c r="I71" i="47"/>
  <c r="K71" i="47"/>
  <c r="H63" i="47"/>
  <c r="I63" i="47"/>
  <c r="K63" i="47"/>
  <c r="H55" i="47"/>
  <c r="I55" i="47"/>
  <c r="K55" i="47"/>
  <c r="K132" i="47"/>
  <c r="K128" i="47"/>
  <c r="K124" i="47"/>
  <c r="I124" i="47"/>
  <c r="K116" i="47"/>
  <c r="I116" i="47"/>
  <c r="K108" i="47"/>
  <c r="I108" i="47"/>
  <c r="I104" i="47"/>
  <c r="O99" i="47"/>
  <c r="L99" i="47"/>
  <c r="L96" i="47"/>
  <c r="O96" i="47"/>
  <c r="I91" i="47"/>
  <c r="J91" i="47"/>
  <c r="I88" i="47"/>
  <c r="K84" i="47"/>
  <c r="I84" i="47"/>
  <c r="J84" i="47"/>
  <c r="J81" i="47"/>
  <c r="I81" i="47"/>
  <c r="B79" i="47"/>
  <c r="C79" i="47"/>
  <c r="K77" i="47"/>
  <c r="H77" i="47"/>
  <c r="H75" i="47"/>
  <c r="K75" i="47"/>
  <c r="I75" i="47"/>
  <c r="B69" i="47"/>
  <c r="C69" i="47"/>
  <c r="J65" i="47"/>
  <c r="I65" i="47"/>
  <c r="K65" i="47"/>
  <c r="K60" i="47"/>
  <c r="I60" i="47"/>
  <c r="J60" i="47"/>
  <c r="B59" i="47"/>
  <c r="C59" i="47"/>
  <c r="B51" i="47"/>
  <c r="C51" i="47"/>
  <c r="K48" i="47"/>
  <c r="I48" i="47"/>
  <c r="J48" i="47"/>
  <c r="P39" i="47"/>
  <c r="M39" i="47"/>
  <c r="Q39" i="47"/>
  <c r="N33" i="47"/>
  <c r="Q33" i="47"/>
  <c r="M33" i="47"/>
  <c r="P33" i="47"/>
  <c r="I192" i="47"/>
  <c r="I188" i="47"/>
  <c r="I184" i="47"/>
  <c r="I180" i="47"/>
  <c r="I176" i="47"/>
  <c r="I172" i="47"/>
  <c r="I168" i="47"/>
  <c r="I164" i="47"/>
  <c r="I160" i="47"/>
  <c r="I156" i="47"/>
  <c r="I152" i="47"/>
  <c r="I148" i="47"/>
  <c r="I144" i="47"/>
  <c r="I140" i="47"/>
  <c r="I136" i="47"/>
  <c r="M132" i="47"/>
  <c r="Q132" i="47"/>
  <c r="M128" i="47"/>
  <c r="Q128" i="47"/>
  <c r="K120" i="47"/>
  <c r="I120" i="47"/>
  <c r="K112" i="47"/>
  <c r="I112" i="47"/>
  <c r="L104" i="47"/>
  <c r="O104" i="47"/>
  <c r="I99" i="47"/>
  <c r="J99" i="47"/>
  <c r="I96" i="47"/>
  <c r="O91" i="47"/>
  <c r="L91" i="47"/>
  <c r="L88" i="47"/>
  <c r="O88" i="47"/>
  <c r="H83" i="47"/>
  <c r="K83" i="47"/>
  <c r="I83" i="47"/>
  <c r="O80" i="47"/>
  <c r="L80" i="47"/>
  <c r="B77" i="47"/>
  <c r="C77" i="47"/>
  <c r="C76" i="47"/>
  <c r="B76" i="47"/>
  <c r="J73" i="47"/>
  <c r="I73" i="47"/>
  <c r="K73" i="47"/>
  <c r="K68" i="47"/>
  <c r="I68" i="47"/>
  <c r="J68" i="47"/>
  <c r="B67" i="47"/>
  <c r="C67" i="47"/>
  <c r="B61" i="47"/>
  <c r="C61" i="47"/>
  <c r="J57" i="47"/>
  <c r="I57" i="47"/>
  <c r="K57" i="47"/>
  <c r="H49" i="47"/>
  <c r="I49" i="47"/>
  <c r="K49" i="47"/>
  <c r="O43" i="47"/>
  <c r="N41" i="47"/>
  <c r="M41" i="47"/>
  <c r="P41" i="47"/>
  <c r="Q41" i="47"/>
  <c r="H37" i="47"/>
  <c r="K37" i="47"/>
  <c r="I37" i="47"/>
  <c r="P35" i="47"/>
  <c r="M35" i="47"/>
  <c r="Q35" i="47"/>
  <c r="C24" i="47"/>
  <c r="B24" i="47"/>
  <c r="B17" i="47"/>
  <c r="C17" i="47"/>
  <c r="K106" i="47"/>
  <c r="K105" i="47"/>
  <c r="K102" i="47"/>
  <c r="K101" i="47"/>
  <c r="K98" i="47"/>
  <c r="K97" i="47"/>
  <c r="K94" i="47"/>
  <c r="K93" i="47"/>
  <c r="K90" i="47"/>
  <c r="K89" i="47"/>
  <c r="K85" i="47"/>
  <c r="O83" i="47"/>
  <c r="K80" i="47"/>
  <c r="I80" i="47"/>
  <c r="J69" i="47"/>
  <c r="I69" i="47"/>
  <c r="H67" i="47"/>
  <c r="I67" i="47"/>
  <c r="K67" i="47"/>
  <c r="B65" i="47"/>
  <c r="C65" i="47"/>
  <c r="K64" i="47"/>
  <c r="I64" i="47"/>
  <c r="C60" i="47"/>
  <c r="B60" i="47"/>
  <c r="H53" i="47"/>
  <c r="I53" i="47"/>
  <c r="P51" i="47"/>
  <c r="N51" i="47"/>
  <c r="M51" i="47"/>
  <c r="Q51" i="47"/>
  <c r="K44" i="47"/>
  <c r="I44" i="47"/>
  <c r="J44" i="47"/>
  <c r="P40" i="47"/>
  <c r="M40" i="47"/>
  <c r="Q40" i="47"/>
  <c r="I38" i="47"/>
  <c r="J38" i="47"/>
  <c r="K38" i="47"/>
  <c r="P36" i="47"/>
  <c r="M36" i="47"/>
  <c r="N36" i="47"/>
  <c r="K32" i="47"/>
  <c r="I32" i="47"/>
  <c r="J32" i="47"/>
  <c r="O28" i="47"/>
  <c r="L28" i="47"/>
  <c r="H25" i="47"/>
  <c r="I25" i="47"/>
  <c r="B81" i="47"/>
  <c r="C81" i="47"/>
  <c r="H79" i="47"/>
  <c r="K79" i="47"/>
  <c r="B73" i="47"/>
  <c r="C73" i="47"/>
  <c r="K72" i="47"/>
  <c r="I72" i="47"/>
  <c r="C68" i="47"/>
  <c r="B68" i="47"/>
  <c r="J61" i="47"/>
  <c r="I61" i="47"/>
  <c r="H59" i="47"/>
  <c r="I59" i="47"/>
  <c r="K59" i="47"/>
  <c r="B57" i="47"/>
  <c r="C57" i="47"/>
  <c r="K56" i="47"/>
  <c r="I56" i="47"/>
  <c r="K52" i="47"/>
  <c r="I52" i="47"/>
  <c r="J52" i="47"/>
  <c r="B47" i="47"/>
  <c r="C47" i="47"/>
  <c r="H45" i="47"/>
  <c r="I45" i="47"/>
  <c r="J39" i="47"/>
  <c r="K39" i="47"/>
  <c r="O38" i="47"/>
  <c r="L38" i="47"/>
  <c r="J35" i="47"/>
  <c r="K35" i="47"/>
  <c r="J34" i="47"/>
  <c r="K34" i="47"/>
  <c r="O34" i="47"/>
  <c r="L34" i="47"/>
  <c r="B27" i="47"/>
  <c r="C27" i="47"/>
  <c r="B25" i="47"/>
  <c r="C25" i="47"/>
  <c r="P19" i="47"/>
  <c r="Q19" i="47"/>
  <c r="N19" i="47"/>
  <c r="P11" i="47"/>
  <c r="N11" i="47"/>
  <c r="Q11" i="47"/>
  <c r="M11" i="47"/>
  <c r="I86" i="47"/>
  <c r="I82" i="47"/>
  <c r="I78" i="47"/>
  <c r="I74" i="47"/>
  <c r="I70" i="47"/>
  <c r="I66" i="47"/>
  <c r="I62" i="47"/>
  <c r="I58" i="47"/>
  <c r="I50" i="47"/>
  <c r="K50" i="47"/>
  <c r="I43" i="47"/>
  <c r="O42" i="47"/>
  <c r="L42" i="47"/>
  <c r="H41" i="47"/>
  <c r="K41" i="47"/>
  <c r="L35" i="47"/>
  <c r="O35" i="47"/>
  <c r="B33" i="47"/>
  <c r="C33" i="47"/>
  <c r="C32" i="47"/>
  <c r="B32" i="47"/>
  <c r="P27" i="47"/>
  <c r="Q27" i="47"/>
  <c r="N27" i="47"/>
  <c r="H23" i="47"/>
  <c r="K23" i="47"/>
  <c r="I23" i="47"/>
  <c r="O20" i="47"/>
  <c r="L20" i="47"/>
  <c r="B15" i="47"/>
  <c r="C15" i="47"/>
  <c r="K12" i="47"/>
  <c r="I12" i="47"/>
  <c r="J12" i="47"/>
  <c r="I54" i="47"/>
  <c r="K54" i="47"/>
  <c r="I46" i="47"/>
  <c r="K46" i="47"/>
  <c r="I42" i="47"/>
  <c r="J42" i="47"/>
  <c r="L39" i="47"/>
  <c r="O39" i="47"/>
  <c r="K33" i="47"/>
  <c r="H33" i="47"/>
  <c r="H31" i="47"/>
  <c r="K31" i="47"/>
  <c r="I31" i="47"/>
  <c r="K24" i="47"/>
  <c r="I24" i="47"/>
  <c r="J24" i="47"/>
  <c r="J21" i="47"/>
  <c r="I21" i="47"/>
  <c r="B19" i="47"/>
  <c r="C19" i="47"/>
  <c r="H13" i="47"/>
  <c r="I13" i="47"/>
  <c r="K13" i="47"/>
  <c r="B7" i="47"/>
  <c r="C7" i="47"/>
  <c r="K40" i="47"/>
  <c r="K36" i="47"/>
  <c r="B29" i="47"/>
  <c r="C29" i="47"/>
  <c r="H27" i="47"/>
  <c r="K27" i="47"/>
  <c r="K25" i="47"/>
  <c r="O23" i="47"/>
  <c r="K20" i="47"/>
  <c r="I20" i="47"/>
  <c r="K16" i="47"/>
  <c r="I16" i="47"/>
  <c r="B11" i="47"/>
  <c r="C11" i="47"/>
  <c r="H9" i="47"/>
  <c r="I9" i="47"/>
  <c r="P7" i="47"/>
  <c r="N7" i="47"/>
  <c r="M7" i="47"/>
  <c r="Q7" i="47"/>
  <c r="J40" i="47"/>
  <c r="K28" i="47"/>
  <c r="I28" i="47"/>
  <c r="B21" i="47"/>
  <c r="C21" i="47"/>
  <c r="H19" i="47"/>
  <c r="K19" i="47"/>
  <c r="J17" i="47"/>
  <c r="I17" i="47"/>
  <c r="P15" i="47"/>
  <c r="N15" i="47"/>
  <c r="M15" i="47"/>
  <c r="Q15" i="47"/>
  <c r="K8" i="47"/>
  <c r="I8" i="47"/>
  <c r="J8" i="47"/>
  <c r="I34" i="47"/>
  <c r="I30" i="47"/>
  <c r="I26" i="47"/>
  <c r="I22" i="47"/>
  <c r="I18" i="47"/>
  <c r="I14" i="47"/>
  <c r="K14" i="47"/>
  <c r="I6" i="47"/>
  <c r="K6" i="47"/>
  <c r="I10" i="47"/>
  <c r="K10" i="47"/>
  <c r="K5" i="47"/>
  <c r="C30" i="44"/>
  <c r="C14" i="44"/>
  <c r="C175" i="44"/>
  <c r="C167" i="44"/>
  <c r="C159" i="44"/>
  <c r="C151" i="44"/>
  <c r="C143" i="44"/>
  <c r="C135" i="44"/>
  <c r="C127" i="44"/>
  <c r="C119" i="44"/>
  <c r="C111" i="44"/>
  <c r="C103" i="44"/>
  <c r="C95" i="44"/>
  <c r="C87" i="44"/>
  <c r="C79" i="44"/>
  <c r="C71" i="44"/>
  <c r="C63" i="44"/>
  <c r="C55" i="44"/>
  <c r="C47" i="44"/>
  <c r="C39" i="44"/>
  <c r="C31" i="44"/>
  <c r="C23" i="44"/>
  <c r="C15" i="44"/>
  <c r="C7" i="44"/>
  <c r="C171" i="44"/>
  <c r="C163" i="44"/>
  <c r="C155" i="44"/>
  <c r="C147" i="44"/>
  <c r="C139" i="44"/>
  <c r="C131" i="44"/>
  <c r="C123" i="44"/>
  <c r="C115" i="44"/>
  <c r="C107" i="44"/>
  <c r="C99" i="44"/>
  <c r="C91" i="44"/>
  <c r="C83" i="44"/>
  <c r="C75" i="44"/>
  <c r="C67" i="44"/>
  <c r="C59" i="44"/>
  <c r="C51" i="44"/>
  <c r="C43" i="44"/>
  <c r="C35" i="44"/>
  <c r="C27" i="44"/>
  <c r="C19" i="44"/>
  <c r="C11" i="44"/>
  <c r="L5" i="47"/>
  <c r="M5" i="47" s="1"/>
  <c r="L5" i="44"/>
  <c r="H210" i="44"/>
  <c r="I210" i="44"/>
  <c r="Q210" i="44" s="1"/>
  <c r="J210" i="44"/>
  <c r="K210" i="44"/>
  <c r="L210" i="44"/>
  <c r="O210" i="44"/>
  <c r="H211" i="44"/>
  <c r="I211" i="44"/>
  <c r="Q211" i="44" s="1"/>
  <c r="J211" i="44"/>
  <c r="K211" i="44"/>
  <c r="L211" i="44"/>
  <c r="O211" i="44"/>
  <c r="H212" i="44"/>
  <c r="I212" i="44"/>
  <c r="Q212" i="44" s="1"/>
  <c r="J212" i="44"/>
  <c r="K212" i="44"/>
  <c r="L212" i="44"/>
  <c r="O212" i="44"/>
  <c r="H213" i="44"/>
  <c r="I213" i="44"/>
  <c r="Q213" i="44" s="1"/>
  <c r="J213" i="44"/>
  <c r="K213" i="44"/>
  <c r="L213" i="44"/>
  <c r="O213" i="44"/>
  <c r="H214" i="44"/>
  <c r="I214" i="44"/>
  <c r="Q214" i="44" s="1"/>
  <c r="J214" i="44"/>
  <c r="K214" i="44"/>
  <c r="L214" i="44"/>
  <c r="O214" i="44"/>
  <c r="H215" i="44"/>
  <c r="I215" i="44"/>
  <c r="Q215" i="44" s="1"/>
  <c r="J215" i="44"/>
  <c r="K215" i="44"/>
  <c r="L215" i="44"/>
  <c r="O215" i="44"/>
  <c r="H216" i="44"/>
  <c r="I216" i="44"/>
  <c r="Q216" i="44" s="1"/>
  <c r="J216" i="44"/>
  <c r="K216" i="44"/>
  <c r="L216" i="44"/>
  <c r="O216" i="44"/>
  <c r="H217" i="44"/>
  <c r="I217" i="44"/>
  <c r="Q217" i="44" s="1"/>
  <c r="J217" i="44"/>
  <c r="K217" i="44"/>
  <c r="L217" i="44"/>
  <c r="O217" i="44"/>
  <c r="H218" i="44"/>
  <c r="I218" i="44"/>
  <c r="Q218" i="44" s="1"/>
  <c r="J218" i="44"/>
  <c r="K218" i="44"/>
  <c r="L218" i="44"/>
  <c r="O218" i="44"/>
  <c r="H219" i="44"/>
  <c r="I219" i="44"/>
  <c r="Q219" i="44" s="1"/>
  <c r="J219" i="44"/>
  <c r="K219" i="44"/>
  <c r="L219" i="44"/>
  <c r="O219" i="44"/>
  <c r="H220" i="44"/>
  <c r="I220" i="44"/>
  <c r="Q220" i="44" s="1"/>
  <c r="J220" i="44"/>
  <c r="K220" i="44"/>
  <c r="L220" i="44"/>
  <c r="O220" i="44"/>
  <c r="H221" i="44"/>
  <c r="I221" i="44"/>
  <c r="Q221" i="44" s="1"/>
  <c r="J221" i="44"/>
  <c r="K221" i="44"/>
  <c r="L221" i="44"/>
  <c r="O221" i="44"/>
  <c r="H222" i="44"/>
  <c r="I222" i="44"/>
  <c r="Q222" i="44" s="1"/>
  <c r="J222" i="44"/>
  <c r="K222" i="44"/>
  <c r="L222" i="44"/>
  <c r="O222" i="44"/>
  <c r="H223" i="44"/>
  <c r="I223" i="44"/>
  <c r="Q223" i="44" s="1"/>
  <c r="J223" i="44"/>
  <c r="K223" i="44"/>
  <c r="L223" i="44"/>
  <c r="O223" i="44"/>
  <c r="H224" i="44"/>
  <c r="I224" i="44"/>
  <c r="Q224" i="44" s="1"/>
  <c r="J224" i="44"/>
  <c r="K224" i="44"/>
  <c r="L224" i="44"/>
  <c r="O224" i="44"/>
  <c r="H225" i="44"/>
  <c r="I225" i="44"/>
  <c r="Q225" i="44" s="1"/>
  <c r="J225" i="44"/>
  <c r="K225" i="44"/>
  <c r="L225" i="44"/>
  <c r="O225" i="44"/>
  <c r="H226" i="44"/>
  <c r="I226" i="44"/>
  <c r="Q226" i="44" s="1"/>
  <c r="J226" i="44"/>
  <c r="K226" i="44"/>
  <c r="L226" i="44"/>
  <c r="O226" i="44"/>
  <c r="H227" i="44"/>
  <c r="I227" i="44"/>
  <c r="Q227" i="44" s="1"/>
  <c r="J227" i="44"/>
  <c r="K227" i="44"/>
  <c r="L227" i="44"/>
  <c r="O227" i="44"/>
  <c r="H228" i="44"/>
  <c r="I228" i="44"/>
  <c r="Q228" i="44" s="1"/>
  <c r="J228" i="44"/>
  <c r="K228" i="44"/>
  <c r="L228" i="44"/>
  <c r="O228" i="44"/>
  <c r="H229" i="44"/>
  <c r="I229" i="44"/>
  <c r="Q229" i="44" s="1"/>
  <c r="J229" i="44"/>
  <c r="K229" i="44"/>
  <c r="L229" i="44"/>
  <c r="O229" i="44"/>
  <c r="H230" i="44"/>
  <c r="I230" i="44"/>
  <c r="Q230" i="44" s="1"/>
  <c r="J230" i="44"/>
  <c r="K230" i="44"/>
  <c r="L230" i="44"/>
  <c r="O230" i="44"/>
  <c r="H231" i="44"/>
  <c r="I231" i="44"/>
  <c r="Q231" i="44" s="1"/>
  <c r="J231" i="44"/>
  <c r="K231" i="44"/>
  <c r="L231" i="44"/>
  <c r="O231" i="44"/>
  <c r="H232" i="44"/>
  <c r="I232" i="44"/>
  <c r="Q232" i="44" s="1"/>
  <c r="J232" i="44"/>
  <c r="K232" i="44"/>
  <c r="L232" i="44"/>
  <c r="O232" i="44"/>
  <c r="H233" i="44"/>
  <c r="I233" i="44"/>
  <c r="Q233" i="44" s="1"/>
  <c r="J233" i="44"/>
  <c r="K233" i="44"/>
  <c r="L233" i="44"/>
  <c r="O233" i="44"/>
  <c r="H234" i="44"/>
  <c r="I234" i="44"/>
  <c r="Q234" i="44" s="1"/>
  <c r="J234" i="44"/>
  <c r="K234" i="44"/>
  <c r="L234" i="44"/>
  <c r="O234" i="44"/>
  <c r="H235" i="44"/>
  <c r="I235" i="44"/>
  <c r="Q235" i="44" s="1"/>
  <c r="J235" i="44"/>
  <c r="K235" i="44"/>
  <c r="L235" i="44"/>
  <c r="O235" i="44"/>
  <c r="H236" i="44"/>
  <c r="I236" i="44"/>
  <c r="Q236" i="44" s="1"/>
  <c r="J236" i="44"/>
  <c r="K236" i="44"/>
  <c r="L236" i="44"/>
  <c r="O236" i="44"/>
  <c r="H237" i="44"/>
  <c r="I237" i="44"/>
  <c r="Q237" i="44" s="1"/>
  <c r="J237" i="44"/>
  <c r="K237" i="44"/>
  <c r="L237" i="44"/>
  <c r="O237" i="44"/>
  <c r="H238" i="44"/>
  <c r="I238" i="44"/>
  <c r="Q238" i="44" s="1"/>
  <c r="J238" i="44"/>
  <c r="K238" i="44"/>
  <c r="L238" i="44"/>
  <c r="O238" i="44"/>
  <c r="H239" i="44"/>
  <c r="I239" i="44"/>
  <c r="Q239" i="44" s="1"/>
  <c r="J239" i="44"/>
  <c r="K239" i="44"/>
  <c r="L239" i="44"/>
  <c r="O239" i="44"/>
  <c r="H240" i="44"/>
  <c r="I240" i="44"/>
  <c r="Q240" i="44" s="1"/>
  <c r="J240" i="44"/>
  <c r="K240" i="44"/>
  <c r="L240" i="44"/>
  <c r="O240" i="44"/>
  <c r="H241" i="44"/>
  <c r="I241" i="44"/>
  <c r="Q241" i="44" s="1"/>
  <c r="J241" i="44"/>
  <c r="K241" i="44"/>
  <c r="L241" i="44"/>
  <c r="O241" i="44"/>
  <c r="H242" i="44"/>
  <c r="I242" i="44"/>
  <c r="Q242" i="44" s="1"/>
  <c r="J242" i="44"/>
  <c r="K242" i="44"/>
  <c r="L242" i="44"/>
  <c r="O242" i="44"/>
  <c r="H243" i="44"/>
  <c r="I243" i="44"/>
  <c r="Q243" i="44" s="1"/>
  <c r="J243" i="44"/>
  <c r="K243" i="44"/>
  <c r="L243" i="44"/>
  <c r="O243" i="44"/>
  <c r="H244" i="44"/>
  <c r="I244" i="44"/>
  <c r="Q244" i="44" s="1"/>
  <c r="J244" i="44"/>
  <c r="K244" i="44"/>
  <c r="L244" i="44"/>
  <c r="O244" i="44"/>
  <c r="H245" i="44"/>
  <c r="I245" i="44"/>
  <c r="Q245" i="44" s="1"/>
  <c r="J245" i="44"/>
  <c r="K245" i="44"/>
  <c r="L245" i="44"/>
  <c r="O245" i="44"/>
  <c r="H246" i="44"/>
  <c r="I246" i="44"/>
  <c r="Q246" i="44" s="1"/>
  <c r="J246" i="44"/>
  <c r="K246" i="44"/>
  <c r="L246" i="44"/>
  <c r="O246" i="44"/>
  <c r="H247" i="44"/>
  <c r="I247" i="44"/>
  <c r="Q247" i="44" s="1"/>
  <c r="J247" i="44"/>
  <c r="K247" i="44"/>
  <c r="L247" i="44"/>
  <c r="O247" i="44"/>
  <c r="H248" i="44"/>
  <c r="I248" i="44"/>
  <c r="Q248" i="44" s="1"/>
  <c r="J248" i="44"/>
  <c r="K248" i="44"/>
  <c r="L248" i="44"/>
  <c r="O248" i="44"/>
  <c r="H249" i="44"/>
  <c r="I249" i="44"/>
  <c r="Q249" i="44" s="1"/>
  <c r="J249" i="44"/>
  <c r="K249" i="44"/>
  <c r="L249" i="44"/>
  <c r="O249" i="44"/>
  <c r="H250" i="44"/>
  <c r="I250" i="44"/>
  <c r="Q250" i="44" s="1"/>
  <c r="J250" i="44"/>
  <c r="K250" i="44"/>
  <c r="L250" i="44"/>
  <c r="O250" i="44"/>
  <c r="H251" i="44"/>
  <c r="I251" i="44"/>
  <c r="Q251" i="44" s="1"/>
  <c r="J251" i="44"/>
  <c r="K251" i="44"/>
  <c r="L251" i="44"/>
  <c r="O251" i="44"/>
  <c r="H252" i="44"/>
  <c r="I252" i="44"/>
  <c r="Q252" i="44" s="1"/>
  <c r="J252" i="44"/>
  <c r="K252" i="44"/>
  <c r="L252" i="44"/>
  <c r="O252" i="44"/>
  <c r="H253" i="44"/>
  <c r="I253" i="44"/>
  <c r="Q253" i="44" s="1"/>
  <c r="J253" i="44"/>
  <c r="K253" i="44"/>
  <c r="L253" i="44"/>
  <c r="O253" i="44"/>
  <c r="H254" i="44"/>
  <c r="I254" i="44"/>
  <c r="Q254" i="44" s="1"/>
  <c r="J254" i="44"/>
  <c r="K254" i="44"/>
  <c r="L254" i="44"/>
  <c r="O254" i="44"/>
  <c r="H255" i="44"/>
  <c r="I255" i="44"/>
  <c r="Q255" i="44" s="1"/>
  <c r="J255" i="44"/>
  <c r="K255" i="44"/>
  <c r="L255" i="44"/>
  <c r="O255" i="44"/>
  <c r="H256" i="44"/>
  <c r="I256" i="44"/>
  <c r="Q256" i="44" s="1"/>
  <c r="J256" i="44"/>
  <c r="K256" i="44"/>
  <c r="L256" i="44"/>
  <c r="O256" i="44"/>
  <c r="H257" i="44"/>
  <c r="I257" i="44"/>
  <c r="Q257" i="44" s="1"/>
  <c r="J257" i="44"/>
  <c r="K257" i="44"/>
  <c r="L257" i="44"/>
  <c r="O257" i="44"/>
  <c r="H258" i="44"/>
  <c r="I258" i="44"/>
  <c r="Q258" i="44" s="1"/>
  <c r="J258" i="44"/>
  <c r="K258" i="44"/>
  <c r="L258" i="44"/>
  <c r="O258" i="44"/>
  <c r="H259" i="44"/>
  <c r="I259" i="44"/>
  <c r="Q259" i="44" s="1"/>
  <c r="J259" i="44"/>
  <c r="K259" i="44"/>
  <c r="L259" i="44"/>
  <c r="O259" i="44"/>
  <c r="H260" i="44"/>
  <c r="I260" i="44"/>
  <c r="Q260" i="44" s="1"/>
  <c r="J260" i="44"/>
  <c r="K260" i="44"/>
  <c r="L260" i="44"/>
  <c r="O260" i="44"/>
  <c r="H261" i="44"/>
  <c r="I261" i="44"/>
  <c r="Q261" i="44" s="1"/>
  <c r="J261" i="44"/>
  <c r="K261" i="44"/>
  <c r="L261" i="44"/>
  <c r="O261" i="44"/>
  <c r="H262" i="44"/>
  <c r="I262" i="44"/>
  <c r="Q262" i="44" s="1"/>
  <c r="J262" i="44"/>
  <c r="K262" i="44"/>
  <c r="L262" i="44"/>
  <c r="O262" i="44"/>
  <c r="H263" i="44"/>
  <c r="I263" i="44"/>
  <c r="Q263" i="44" s="1"/>
  <c r="J263" i="44"/>
  <c r="K263" i="44"/>
  <c r="L263" i="44"/>
  <c r="O263" i="44"/>
  <c r="H264" i="44"/>
  <c r="I264" i="44"/>
  <c r="Q264" i="44" s="1"/>
  <c r="J264" i="44"/>
  <c r="K264" i="44"/>
  <c r="L264" i="44"/>
  <c r="O264" i="44"/>
  <c r="H265" i="44"/>
  <c r="I265" i="44"/>
  <c r="Q265" i="44" s="1"/>
  <c r="J265" i="44"/>
  <c r="K265" i="44"/>
  <c r="L265" i="44"/>
  <c r="O265" i="44"/>
  <c r="H266" i="44"/>
  <c r="I266" i="44"/>
  <c r="Q266" i="44" s="1"/>
  <c r="J266" i="44"/>
  <c r="K266" i="44"/>
  <c r="L266" i="44"/>
  <c r="O266" i="44"/>
  <c r="H267" i="44"/>
  <c r="I267" i="44"/>
  <c r="Q267" i="44" s="1"/>
  <c r="J267" i="44"/>
  <c r="K267" i="44"/>
  <c r="L267" i="44"/>
  <c r="O267" i="44"/>
  <c r="H268" i="44"/>
  <c r="I268" i="44"/>
  <c r="Q268" i="44" s="1"/>
  <c r="J268" i="44"/>
  <c r="K268" i="44"/>
  <c r="L268" i="44"/>
  <c r="O268" i="44"/>
  <c r="H269" i="44"/>
  <c r="I269" i="44"/>
  <c r="Q269" i="44" s="1"/>
  <c r="J269" i="44"/>
  <c r="K269" i="44"/>
  <c r="L269" i="44"/>
  <c r="O269" i="44"/>
  <c r="H270" i="44"/>
  <c r="I270" i="44"/>
  <c r="Q270" i="44" s="1"/>
  <c r="J270" i="44"/>
  <c r="K270" i="44"/>
  <c r="L270" i="44"/>
  <c r="O270" i="44"/>
  <c r="H271" i="44"/>
  <c r="I271" i="44"/>
  <c r="Q271" i="44" s="1"/>
  <c r="J271" i="44"/>
  <c r="K271" i="44"/>
  <c r="L271" i="44"/>
  <c r="O271" i="44"/>
  <c r="H272" i="44"/>
  <c r="I272" i="44"/>
  <c r="Q272" i="44" s="1"/>
  <c r="J272" i="44"/>
  <c r="K272" i="44"/>
  <c r="L272" i="44"/>
  <c r="O272" i="44"/>
  <c r="H273" i="44"/>
  <c r="I273" i="44"/>
  <c r="Q273" i="44" s="1"/>
  <c r="J273" i="44"/>
  <c r="K273" i="44"/>
  <c r="L273" i="44"/>
  <c r="O273" i="44"/>
  <c r="H274" i="44"/>
  <c r="I274" i="44"/>
  <c r="Q274" i="44" s="1"/>
  <c r="J274" i="44"/>
  <c r="K274" i="44"/>
  <c r="L274" i="44"/>
  <c r="O274" i="44"/>
  <c r="H275" i="44"/>
  <c r="I275" i="44"/>
  <c r="Q275" i="44" s="1"/>
  <c r="J275" i="44"/>
  <c r="K275" i="44"/>
  <c r="L275" i="44"/>
  <c r="O275" i="44"/>
  <c r="H276" i="44"/>
  <c r="I276" i="44"/>
  <c r="Q276" i="44" s="1"/>
  <c r="J276" i="44"/>
  <c r="K276" i="44"/>
  <c r="L276" i="44"/>
  <c r="O276" i="44"/>
  <c r="H277" i="44"/>
  <c r="I277" i="44"/>
  <c r="Q277" i="44" s="1"/>
  <c r="J277" i="44"/>
  <c r="K277" i="44"/>
  <c r="L277" i="44"/>
  <c r="O277" i="44"/>
  <c r="H278" i="44"/>
  <c r="I278" i="44"/>
  <c r="Q278" i="44" s="1"/>
  <c r="J278" i="44"/>
  <c r="K278" i="44"/>
  <c r="L278" i="44"/>
  <c r="O278" i="44"/>
  <c r="H279" i="44"/>
  <c r="I279" i="44"/>
  <c r="Q279" i="44" s="1"/>
  <c r="J279" i="44"/>
  <c r="K279" i="44"/>
  <c r="L279" i="44"/>
  <c r="O279" i="44"/>
  <c r="H280" i="44"/>
  <c r="I280" i="44"/>
  <c r="Q280" i="44" s="1"/>
  <c r="J280" i="44"/>
  <c r="K280" i="44"/>
  <c r="L280" i="44"/>
  <c r="O280" i="44"/>
  <c r="H281" i="44"/>
  <c r="I281" i="44"/>
  <c r="Q281" i="44" s="1"/>
  <c r="J281" i="44"/>
  <c r="K281" i="44"/>
  <c r="L281" i="44"/>
  <c r="O281" i="44"/>
  <c r="H282" i="44"/>
  <c r="I282" i="44"/>
  <c r="Q282" i="44" s="1"/>
  <c r="J282" i="44"/>
  <c r="K282" i="44"/>
  <c r="L282" i="44"/>
  <c r="O282" i="44"/>
  <c r="H283" i="44"/>
  <c r="I283" i="44"/>
  <c r="Q283" i="44" s="1"/>
  <c r="J283" i="44"/>
  <c r="K283" i="44"/>
  <c r="L283" i="44"/>
  <c r="O283" i="44"/>
  <c r="H284" i="44"/>
  <c r="I284" i="44"/>
  <c r="Q284" i="44" s="1"/>
  <c r="J284" i="44"/>
  <c r="K284" i="44"/>
  <c r="L284" i="44"/>
  <c r="O284" i="44"/>
  <c r="H285" i="44"/>
  <c r="I285" i="44"/>
  <c r="Q285" i="44" s="1"/>
  <c r="J285" i="44"/>
  <c r="K285" i="44"/>
  <c r="L285" i="44"/>
  <c r="O285" i="44"/>
  <c r="H286" i="44"/>
  <c r="I286" i="44"/>
  <c r="Q286" i="44" s="1"/>
  <c r="J286" i="44"/>
  <c r="K286" i="44"/>
  <c r="L286" i="44"/>
  <c r="O286" i="44"/>
  <c r="H287" i="44"/>
  <c r="I287" i="44"/>
  <c r="Q287" i="44" s="1"/>
  <c r="J287" i="44"/>
  <c r="K287" i="44"/>
  <c r="L287" i="44"/>
  <c r="O287" i="44"/>
  <c r="H288" i="44"/>
  <c r="I288" i="44"/>
  <c r="Q288" i="44" s="1"/>
  <c r="J288" i="44"/>
  <c r="K288" i="44"/>
  <c r="L288" i="44"/>
  <c r="O288" i="44"/>
  <c r="H289" i="44"/>
  <c r="I289" i="44"/>
  <c r="Q289" i="44" s="1"/>
  <c r="J289" i="44"/>
  <c r="K289" i="44"/>
  <c r="L289" i="44"/>
  <c r="O289" i="44"/>
  <c r="H290" i="44"/>
  <c r="I290" i="44"/>
  <c r="Q290" i="44" s="1"/>
  <c r="J290" i="44"/>
  <c r="K290" i="44"/>
  <c r="L290" i="44"/>
  <c r="O290" i="44"/>
  <c r="H291" i="44"/>
  <c r="I291" i="44"/>
  <c r="Q291" i="44" s="1"/>
  <c r="J291" i="44"/>
  <c r="K291" i="44"/>
  <c r="L291" i="44"/>
  <c r="O291" i="44"/>
  <c r="H292" i="44"/>
  <c r="I292" i="44"/>
  <c r="N292" i="44" s="1"/>
  <c r="J292" i="44"/>
  <c r="K292" i="44"/>
  <c r="L292" i="44"/>
  <c r="O292" i="44"/>
  <c r="H293" i="44"/>
  <c r="I293" i="44"/>
  <c r="J293" i="44"/>
  <c r="K293" i="44"/>
  <c r="L293" i="44"/>
  <c r="O293" i="44"/>
  <c r="H294" i="44"/>
  <c r="I294" i="44"/>
  <c r="N294" i="44" s="1"/>
  <c r="J294" i="44"/>
  <c r="K294" i="44"/>
  <c r="L294" i="44"/>
  <c r="O294" i="44"/>
  <c r="H295" i="44"/>
  <c r="I295" i="44"/>
  <c r="J295" i="44"/>
  <c r="K295" i="44"/>
  <c r="L295" i="44"/>
  <c r="N295" i="44"/>
  <c r="O295" i="44"/>
  <c r="Q295" i="44"/>
  <c r="H296" i="44"/>
  <c r="I296" i="44"/>
  <c r="J296" i="44"/>
  <c r="K296" i="44"/>
  <c r="L296" i="44"/>
  <c r="O296" i="44"/>
  <c r="Q296" i="44"/>
  <c r="H297" i="44"/>
  <c r="I297" i="44"/>
  <c r="J297" i="44"/>
  <c r="K297" i="44"/>
  <c r="L297" i="44"/>
  <c r="O297" i="44"/>
  <c r="H298" i="44"/>
  <c r="I298" i="44"/>
  <c r="J298" i="44"/>
  <c r="K298" i="44"/>
  <c r="L298" i="44"/>
  <c r="N298" i="44"/>
  <c r="O298" i="44"/>
  <c r="Q298" i="44"/>
  <c r="H299" i="44"/>
  <c r="I299" i="44"/>
  <c r="J299" i="44"/>
  <c r="K299" i="44"/>
  <c r="L299" i="44"/>
  <c r="N299" i="44"/>
  <c r="O299" i="44"/>
  <c r="Q299" i="44"/>
  <c r="H300" i="44"/>
  <c r="I300" i="44"/>
  <c r="N300" i="44" s="1"/>
  <c r="J300" i="44"/>
  <c r="K300" i="44"/>
  <c r="L300" i="44"/>
  <c r="O300" i="44"/>
  <c r="Q300" i="44"/>
  <c r="H301" i="44"/>
  <c r="I301" i="44"/>
  <c r="J301" i="44"/>
  <c r="K301" i="44"/>
  <c r="L301" i="44"/>
  <c r="O301" i="44"/>
  <c r="H302" i="44"/>
  <c r="I302" i="44"/>
  <c r="J302" i="44"/>
  <c r="K302" i="44"/>
  <c r="L302" i="44"/>
  <c r="N302" i="44"/>
  <c r="O302" i="44"/>
  <c r="Q302" i="44"/>
  <c r="H303" i="44"/>
  <c r="I303" i="44"/>
  <c r="J303" i="44"/>
  <c r="K303" i="44"/>
  <c r="L303" i="44"/>
  <c r="N303" i="44"/>
  <c r="O303" i="44"/>
  <c r="Q303" i="44"/>
  <c r="H304" i="44"/>
  <c r="I304" i="44"/>
  <c r="J304" i="44"/>
  <c r="K304" i="44"/>
  <c r="L304" i="44"/>
  <c r="O304" i="44"/>
  <c r="Q304" i="44"/>
  <c r="H305" i="44"/>
  <c r="I305" i="44"/>
  <c r="J305" i="44"/>
  <c r="K305" i="44"/>
  <c r="L305" i="44"/>
  <c r="O305" i="44"/>
  <c r="H306" i="44"/>
  <c r="I306" i="44"/>
  <c r="J306" i="44"/>
  <c r="K306" i="44"/>
  <c r="L306" i="44"/>
  <c r="N306" i="44"/>
  <c r="O306" i="44"/>
  <c r="Q306" i="44"/>
  <c r="H307" i="44"/>
  <c r="I307" i="44"/>
  <c r="J307" i="44"/>
  <c r="K307" i="44"/>
  <c r="L307" i="44"/>
  <c r="N307" i="44"/>
  <c r="O307" i="44"/>
  <c r="Q307" i="44"/>
  <c r="H308" i="44"/>
  <c r="I308" i="44"/>
  <c r="N308" i="44" s="1"/>
  <c r="J308" i="44"/>
  <c r="K308" i="44"/>
  <c r="L308" i="44"/>
  <c r="O308" i="44"/>
  <c r="Q308" i="44"/>
  <c r="H309" i="44"/>
  <c r="I309" i="44"/>
  <c r="J309" i="44"/>
  <c r="K309" i="44"/>
  <c r="L309" i="44"/>
  <c r="O309" i="44"/>
  <c r="H310" i="44"/>
  <c r="I310" i="44"/>
  <c r="J310" i="44"/>
  <c r="K310" i="44"/>
  <c r="L310" i="44"/>
  <c r="N310" i="44"/>
  <c r="O310" i="44"/>
  <c r="Q310" i="44"/>
  <c r="H311" i="44"/>
  <c r="I311" i="44"/>
  <c r="J311" i="44"/>
  <c r="K311" i="44"/>
  <c r="L311" i="44"/>
  <c r="N311" i="44"/>
  <c r="O311" i="44"/>
  <c r="Q311" i="44"/>
  <c r="H312" i="44"/>
  <c r="I312" i="44"/>
  <c r="J312" i="44"/>
  <c r="K312" i="44"/>
  <c r="L312" i="44"/>
  <c r="O312" i="44"/>
  <c r="Q312" i="44"/>
  <c r="H313" i="44"/>
  <c r="I313" i="44"/>
  <c r="J313" i="44"/>
  <c r="K313" i="44"/>
  <c r="L313" i="44"/>
  <c r="O313" i="44"/>
  <c r="H314" i="44"/>
  <c r="I314" i="44"/>
  <c r="J314" i="44"/>
  <c r="K314" i="44"/>
  <c r="L314" i="44"/>
  <c r="N314" i="44"/>
  <c r="O314" i="44"/>
  <c r="Q314" i="44"/>
  <c r="H315" i="44"/>
  <c r="I315" i="44"/>
  <c r="J315" i="44"/>
  <c r="K315" i="44"/>
  <c r="L315" i="44"/>
  <c r="N315" i="44"/>
  <c r="O315" i="44"/>
  <c r="Q315" i="44"/>
  <c r="H316" i="44"/>
  <c r="I316" i="44"/>
  <c r="N316" i="44" s="1"/>
  <c r="J316" i="44"/>
  <c r="K316" i="44"/>
  <c r="L316" i="44"/>
  <c r="O316" i="44"/>
  <c r="Q316" i="44"/>
  <c r="H317" i="44"/>
  <c r="I317" i="44"/>
  <c r="J317" i="44"/>
  <c r="K317" i="44"/>
  <c r="L317" i="44"/>
  <c r="O317" i="44"/>
  <c r="H318" i="44"/>
  <c r="I318" i="44"/>
  <c r="J318" i="44"/>
  <c r="K318" i="44"/>
  <c r="L318" i="44"/>
  <c r="N318" i="44"/>
  <c r="O318" i="44"/>
  <c r="Q318" i="44"/>
  <c r="H319" i="44"/>
  <c r="I319" i="44"/>
  <c r="J319" i="44"/>
  <c r="K319" i="44"/>
  <c r="L319" i="44"/>
  <c r="N319" i="44"/>
  <c r="O319" i="44"/>
  <c r="Q319" i="44"/>
  <c r="H320" i="44"/>
  <c r="I320" i="44"/>
  <c r="J320" i="44"/>
  <c r="K320" i="44"/>
  <c r="L320" i="44"/>
  <c r="O320" i="44"/>
  <c r="Q320" i="44"/>
  <c r="H321" i="44"/>
  <c r="I321" i="44"/>
  <c r="J321" i="44"/>
  <c r="K321" i="44"/>
  <c r="L321" i="44"/>
  <c r="O321" i="44"/>
  <c r="H322" i="44"/>
  <c r="I322" i="44"/>
  <c r="J322" i="44"/>
  <c r="K322" i="44"/>
  <c r="L322" i="44"/>
  <c r="N322" i="44"/>
  <c r="O322" i="44"/>
  <c r="Q322" i="44"/>
  <c r="H323" i="44"/>
  <c r="I323" i="44"/>
  <c r="J323" i="44"/>
  <c r="K323" i="44"/>
  <c r="L323" i="44"/>
  <c r="N323" i="44"/>
  <c r="O323" i="44"/>
  <c r="Q323" i="44"/>
  <c r="H324" i="44"/>
  <c r="I324" i="44"/>
  <c r="N324" i="44" s="1"/>
  <c r="J324" i="44"/>
  <c r="K324" i="44"/>
  <c r="L324" i="44"/>
  <c r="O324" i="44"/>
  <c r="Q324" i="44"/>
  <c r="H325" i="44"/>
  <c r="I325" i="44"/>
  <c r="J325" i="44"/>
  <c r="K325" i="44"/>
  <c r="L325" i="44"/>
  <c r="O325" i="44"/>
  <c r="H326" i="44"/>
  <c r="I326" i="44"/>
  <c r="J326" i="44"/>
  <c r="K326" i="44"/>
  <c r="L326" i="44"/>
  <c r="N326" i="44"/>
  <c r="O326" i="44"/>
  <c r="Q326" i="44"/>
  <c r="H327" i="44"/>
  <c r="I327" i="44"/>
  <c r="J327" i="44"/>
  <c r="K327" i="44"/>
  <c r="L327" i="44"/>
  <c r="N327" i="44"/>
  <c r="O327" i="44"/>
  <c r="Q327" i="44"/>
  <c r="H328" i="44"/>
  <c r="I328" i="44"/>
  <c r="J328" i="44"/>
  <c r="K328" i="44"/>
  <c r="L328" i="44"/>
  <c r="O328" i="44"/>
  <c r="Q328" i="44"/>
  <c r="H329" i="44"/>
  <c r="I329" i="44"/>
  <c r="J329" i="44"/>
  <c r="K329" i="44"/>
  <c r="L329" i="44"/>
  <c r="O329" i="44"/>
  <c r="H330" i="44"/>
  <c r="I330" i="44"/>
  <c r="J330" i="44"/>
  <c r="K330" i="44"/>
  <c r="L330" i="44"/>
  <c r="N330" i="44"/>
  <c r="O330" i="44"/>
  <c r="Q330" i="44"/>
  <c r="H331" i="44"/>
  <c r="I331" i="44"/>
  <c r="J331" i="44"/>
  <c r="K331" i="44"/>
  <c r="L331" i="44"/>
  <c r="N331" i="44"/>
  <c r="O331" i="44"/>
  <c r="Q331" i="44"/>
  <c r="H332" i="44"/>
  <c r="I332" i="44"/>
  <c r="N332" i="44" s="1"/>
  <c r="J332" i="44"/>
  <c r="K332" i="44"/>
  <c r="L332" i="44"/>
  <c r="O332" i="44"/>
  <c r="Q332" i="44"/>
  <c r="H333" i="44"/>
  <c r="I333" i="44"/>
  <c r="J333" i="44"/>
  <c r="K333" i="44"/>
  <c r="L333" i="44"/>
  <c r="O333" i="44"/>
  <c r="H334" i="44"/>
  <c r="I334" i="44"/>
  <c r="J334" i="44"/>
  <c r="K334" i="44"/>
  <c r="L334" i="44"/>
  <c r="N334" i="44"/>
  <c r="O334" i="44"/>
  <c r="Q334" i="44"/>
  <c r="H335" i="44"/>
  <c r="I335" i="44"/>
  <c r="J335" i="44"/>
  <c r="K335" i="44"/>
  <c r="L335" i="44"/>
  <c r="N335" i="44"/>
  <c r="O335" i="44"/>
  <c r="Q335" i="44"/>
  <c r="H336" i="44"/>
  <c r="I336" i="44"/>
  <c r="J336" i="44"/>
  <c r="K336" i="44"/>
  <c r="L336" i="44"/>
  <c r="O336" i="44"/>
  <c r="Q336" i="44"/>
  <c r="H337" i="44"/>
  <c r="I337" i="44"/>
  <c r="J337" i="44"/>
  <c r="K337" i="44"/>
  <c r="L337" i="44"/>
  <c r="O337" i="44"/>
  <c r="H338" i="44"/>
  <c r="I338" i="44"/>
  <c r="J338" i="44"/>
  <c r="K338" i="44"/>
  <c r="L338" i="44"/>
  <c r="N338" i="44"/>
  <c r="O338" i="44"/>
  <c r="Q338" i="44"/>
  <c r="H339" i="44"/>
  <c r="I339" i="44"/>
  <c r="J339" i="44"/>
  <c r="K339" i="44"/>
  <c r="L339" i="44"/>
  <c r="N339" i="44"/>
  <c r="O339" i="44"/>
  <c r="Q339" i="44"/>
  <c r="H340" i="44"/>
  <c r="I340" i="44"/>
  <c r="J340" i="44"/>
  <c r="K340" i="44"/>
  <c r="L340" i="44"/>
  <c r="N340" i="44"/>
  <c r="O340" i="44"/>
  <c r="Q340" i="44"/>
  <c r="H341" i="44"/>
  <c r="I341" i="44"/>
  <c r="J341" i="44"/>
  <c r="K341" i="44"/>
  <c r="L341" i="44"/>
  <c r="N341" i="44"/>
  <c r="O341" i="44"/>
  <c r="Q341" i="44"/>
  <c r="H342" i="44"/>
  <c r="I342" i="44"/>
  <c r="J342" i="44"/>
  <c r="K342" i="44"/>
  <c r="L342" i="44"/>
  <c r="N342" i="44"/>
  <c r="O342" i="44"/>
  <c r="Q342" i="44"/>
  <c r="H343" i="44"/>
  <c r="I343" i="44"/>
  <c r="J343" i="44"/>
  <c r="K343" i="44"/>
  <c r="L343" i="44"/>
  <c r="N343" i="44"/>
  <c r="O343" i="44"/>
  <c r="Q343" i="44"/>
  <c r="H344" i="44"/>
  <c r="I344" i="44"/>
  <c r="J344" i="44"/>
  <c r="K344" i="44"/>
  <c r="L344" i="44"/>
  <c r="N344" i="44"/>
  <c r="O344" i="44"/>
  <c r="Q344" i="44"/>
  <c r="H345" i="44"/>
  <c r="I345" i="44"/>
  <c r="J345" i="44"/>
  <c r="K345" i="44"/>
  <c r="L345" i="44"/>
  <c r="N345" i="44"/>
  <c r="O345" i="44"/>
  <c r="Q345" i="44"/>
  <c r="H346" i="44"/>
  <c r="I346" i="44"/>
  <c r="J346" i="44"/>
  <c r="K346" i="44"/>
  <c r="L346" i="44"/>
  <c r="N346" i="44"/>
  <c r="O346" i="44"/>
  <c r="Q346" i="44"/>
  <c r="H347" i="44"/>
  <c r="I347" i="44"/>
  <c r="J347" i="44"/>
  <c r="K347" i="44"/>
  <c r="L347" i="44"/>
  <c r="N347" i="44"/>
  <c r="O347" i="44"/>
  <c r="Q347" i="44"/>
  <c r="H348" i="44"/>
  <c r="I348" i="44"/>
  <c r="J348" i="44"/>
  <c r="K348" i="44"/>
  <c r="L348" i="44"/>
  <c r="N348" i="44"/>
  <c r="O348" i="44"/>
  <c r="Q348" i="44"/>
  <c r="H349" i="44"/>
  <c r="I349" i="44"/>
  <c r="J349" i="44"/>
  <c r="K349" i="44"/>
  <c r="L349" i="44"/>
  <c r="N349" i="44"/>
  <c r="O349" i="44"/>
  <c r="Q349" i="44"/>
  <c r="H350" i="44"/>
  <c r="I350" i="44"/>
  <c r="J350" i="44"/>
  <c r="K350" i="44"/>
  <c r="L350" i="44"/>
  <c r="N350" i="44"/>
  <c r="O350" i="44"/>
  <c r="Q350" i="44"/>
  <c r="H351" i="44"/>
  <c r="I351" i="44"/>
  <c r="J351" i="44"/>
  <c r="K351" i="44"/>
  <c r="L351" i="44"/>
  <c r="N351" i="44"/>
  <c r="O351" i="44"/>
  <c r="Q351" i="44"/>
  <c r="H352" i="44"/>
  <c r="I352" i="44"/>
  <c r="J352" i="44"/>
  <c r="K352" i="44"/>
  <c r="L352" i="44"/>
  <c r="N352" i="44"/>
  <c r="O352" i="44"/>
  <c r="Q352" i="44"/>
  <c r="H353" i="44"/>
  <c r="I353" i="44"/>
  <c r="J353" i="44"/>
  <c r="K353" i="44"/>
  <c r="L353" i="44"/>
  <c r="N353" i="44"/>
  <c r="O353" i="44"/>
  <c r="Q353" i="44"/>
  <c r="H354" i="44"/>
  <c r="I354" i="44"/>
  <c r="J354" i="44"/>
  <c r="K354" i="44"/>
  <c r="L354" i="44"/>
  <c r="N354" i="44"/>
  <c r="O354" i="44"/>
  <c r="Q354" i="44"/>
  <c r="H355" i="44"/>
  <c r="I355" i="44"/>
  <c r="J355" i="44"/>
  <c r="K355" i="44"/>
  <c r="L355" i="44"/>
  <c r="N355" i="44"/>
  <c r="O355" i="44"/>
  <c r="Q355" i="44"/>
  <c r="H356" i="44"/>
  <c r="I356" i="44"/>
  <c r="J356" i="44"/>
  <c r="K356" i="44"/>
  <c r="L356" i="44"/>
  <c r="N356" i="44"/>
  <c r="O356" i="44"/>
  <c r="Q356" i="44"/>
  <c r="H357" i="44"/>
  <c r="I357" i="44"/>
  <c r="J357" i="44"/>
  <c r="K357" i="44"/>
  <c r="L357" i="44"/>
  <c r="N357" i="44"/>
  <c r="O357" i="44"/>
  <c r="Q357" i="44"/>
  <c r="H358" i="44"/>
  <c r="I358" i="44"/>
  <c r="J358" i="44"/>
  <c r="K358" i="44"/>
  <c r="L358" i="44"/>
  <c r="N358" i="44"/>
  <c r="O358" i="44"/>
  <c r="Q358" i="44"/>
  <c r="H359" i="44"/>
  <c r="I359" i="44"/>
  <c r="J359" i="44"/>
  <c r="K359" i="44"/>
  <c r="L359" i="44"/>
  <c r="N359" i="44"/>
  <c r="O359" i="44"/>
  <c r="Q359" i="44"/>
  <c r="H360" i="44"/>
  <c r="I360" i="44"/>
  <c r="J360" i="44"/>
  <c r="K360" i="44"/>
  <c r="L360" i="44"/>
  <c r="N360" i="44"/>
  <c r="O360" i="44"/>
  <c r="Q360" i="44"/>
  <c r="H361" i="44"/>
  <c r="I361" i="44"/>
  <c r="J361" i="44"/>
  <c r="K361" i="44"/>
  <c r="L361" i="44"/>
  <c r="N361" i="44"/>
  <c r="O361" i="44"/>
  <c r="Q361" i="44"/>
  <c r="H362" i="44"/>
  <c r="I362" i="44"/>
  <c r="J362" i="44"/>
  <c r="K362" i="44"/>
  <c r="L362" i="44"/>
  <c r="N362" i="44"/>
  <c r="O362" i="44"/>
  <c r="Q362" i="44"/>
  <c r="H363" i="44"/>
  <c r="I363" i="44"/>
  <c r="J363" i="44"/>
  <c r="K363" i="44"/>
  <c r="L363" i="44"/>
  <c r="N363" i="44"/>
  <c r="O363" i="44"/>
  <c r="Q363" i="44"/>
  <c r="H364" i="44"/>
  <c r="I364" i="44"/>
  <c r="J364" i="44"/>
  <c r="K364" i="44"/>
  <c r="L364" i="44"/>
  <c r="N364" i="44"/>
  <c r="O364" i="44"/>
  <c r="Q364" i="44"/>
  <c r="H365" i="44"/>
  <c r="I365" i="44"/>
  <c r="J365" i="44"/>
  <c r="K365" i="44"/>
  <c r="L365" i="44"/>
  <c r="N365" i="44"/>
  <c r="O365" i="44"/>
  <c r="Q365" i="44"/>
  <c r="H366" i="44"/>
  <c r="I366" i="44"/>
  <c r="J366" i="44"/>
  <c r="K366" i="44"/>
  <c r="L366" i="44"/>
  <c r="N366" i="44"/>
  <c r="O366" i="44"/>
  <c r="Q366" i="44"/>
  <c r="H367" i="44"/>
  <c r="I367" i="44"/>
  <c r="J367" i="44"/>
  <c r="K367" i="44"/>
  <c r="L367" i="44"/>
  <c r="N367" i="44"/>
  <c r="O367" i="44"/>
  <c r="Q367" i="44"/>
  <c r="H368" i="44"/>
  <c r="I368" i="44"/>
  <c r="J368" i="44"/>
  <c r="K368" i="44"/>
  <c r="L368" i="44"/>
  <c r="N368" i="44"/>
  <c r="O368" i="44"/>
  <c r="Q368" i="44"/>
  <c r="H369" i="44"/>
  <c r="I369" i="44"/>
  <c r="J369" i="44"/>
  <c r="K369" i="44"/>
  <c r="L369" i="44"/>
  <c r="N369" i="44"/>
  <c r="O369" i="44"/>
  <c r="Q369" i="44"/>
  <c r="H370" i="44"/>
  <c r="I370" i="44"/>
  <c r="J370" i="44"/>
  <c r="K370" i="44"/>
  <c r="L370" i="44"/>
  <c r="N370" i="44"/>
  <c r="O370" i="44"/>
  <c r="Q370" i="44"/>
  <c r="H371" i="44"/>
  <c r="I371" i="44"/>
  <c r="J371" i="44"/>
  <c r="K371" i="44"/>
  <c r="L371" i="44"/>
  <c r="N371" i="44"/>
  <c r="O371" i="44"/>
  <c r="Q371" i="44"/>
  <c r="H372" i="44"/>
  <c r="I372" i="44"/>
  <c r="J372" i="44"/>
  <c r="K372" i="44"/>
  <c r="L372" i="44"/>
  <c r="N372" i="44"/>
  <c r="O372" i="44"/>
  <c r="Q372" i="44"/>
  <c r="H373" i="44"/>
  <c r="I373" i="44"/>
  <c r="J373" i="44"/>
  <c r="K373" i="44"/>
  <c r="L373" i="44"/>
  <c r="N373" i="44"/>
  <c r="O373" i="44"/>
  <c r="Q373" i="44"/>
  <c r="H374" i="44"/>
  <c r="I374" i="44"/>
  <c r="J374" i="44"/>
  <c r="K374" i="44"/>
  <c r="L374" i="44"/>
  <c r="N374" i="44"/>
  <c r="O374" i="44"/>
  <c r="Q374" i="44"/>
  <c r="H375" i="44"/>
  <c r="I375" i="44"/>
  <c r="J375" i="44"/>
  <c r="K375" i="44"/>
  <c r="L375" i="44"/>
  <c r="N375" i="44"/>
  <c r="O375" i="44"/>
  <c r="Q375" i="44"/>
  <c r="H376" i="44"/>
  <c r="I376" i="44"/>
  <c r="J376" i="44"/>
  <c r="K376" i="44"/>
  <c r="L376" i="44"/>
  <c r="N376" i="44"/>
  <c r="O376" i="44"/>
  <c r="Q376" i="44"/>
  <c r="H377" i="44"/>
  <c r="I377" i="44"/>
  <c r="N377" i="44" s="1"/>
  <c r="J377" i="44"/>
  <c r="K377" i="44"/>
  <c r="L377" i="44"/>
  <c r="O377" i="44"/>
  <c r="Q377" i="44"/>
  <c r="H378" i="44"/>
  <c r="I378" i="44"/>
  <c r="J378" i="44"/>
  <c r="K378" i="44"/>
  <c r="L378" i="44"/>
  <c r="N378" i="44"/>
  <c r="O378" i="44"/>
  <c r="Q378" i="44"/>
  <c r="H379" i="44"/>
  <c r="I379" i="44"/>
  <c r="N379" i="44" s="1"/>
  <c r="J379" i="44"/>
  <c r="K379" i="44"/>
  <c r="L379" i="44"/>
  <c r="O379" i="44"/>
  <c r="Q379" i="44"/>
  <c r="H380" i="44"/>
  <c r="I380" i="44"/>
  <c r="J380" i="44"/>
  <c r="K380" i="44"/>
  <c r="L380" i="44"/>
  <c r="N380" i="44"/>
  <c r="O380" i="44"/>
  <c r="Q380" i="44"/>
  <c r="H381" i="44"/>
  <c r="I381" i="44"/>
  <c r="N381" i="44" s="1"/>
  <c r="J381" i="44"/>
  <c r="K381" i="44"/>
  <c r="L381" i="44"/>
  <c r="O381" i="44"/>
  <c r="Q381" i="44"/>
  <c r="H382" i="44"/>
  <c r="I382" i="44"/>
  <c r="J382" i="44"/>
  <c r="K382" i="44"/>
  <c r="L382" i="44"/>
  <c r="N382" i="44"/>
  <c r="O382" i="44"/>
  <c r="Q382" i="44"/>
  <c r="H383" i="44"/>
  <c r="I383" i="44"/>
  <c r="N383" i="44" s="1"/>
  <c r="J383" i="44"/>
  <c r="K383" i="44"/>
  <c r="L383" i="44"/>
  <c r="O383" i="44"/>
  <c r="Q383" i="44"/>
  <c r="H384" i="44"/>
  <c r="I384" i="44"/>
  <c r="J384" i="44"/>
  <c r="K384" i="44"/>
  <c r="L384" i="44"/>
  <c r="N384" i="44"/>
  <c r="O384" i="44"/>
  <c r="Q384" i="44"/>
  <c r="H385" i="44"/>
  <c r="I385" i="44"/>
  <c r="N385" i="44" s="1"/>
  <c r="J385" i="44"/>
  <c r="K385" i="44"/>
  <c r="L385" i="44"/>
  <c r="O385" i="44"/>
  <c r="Q385" i="44"/>
  <c r="H386" i="44"/>
  <c r="I386" i="44"/>
  <c r="J386" i="44"/>
  <c r="K386" i="44"/>
  <c r="L386" i="44"/>
  <c r="N386" i="44"/>
  <c r="O386" i="44"/>
  <c r="Q386" i="44"/>
  <c r="H387" i="44"/>
  <c r="I387" i="44"/>
  <c r="N387" i="44" s="1"/>
  <c r="J387" i="44"/>
  <c r="K387" i="44"/>
  <c r="L387" i="44"/>
  <c r="O387" i="44"/>
  <c r="Q387" i="44"/>
  <c r="H388" i="44"/>
  <c r="I388" i="44"/>
  <c r="J388" i="44"/>
  <c r="K388" i="44"/>
  <c r="L388" i="44"/>
  <c r="N388" i="44"/>
  <c r="O388" i="44"/>
  <c r="Q388" i="44"/>
  <c r="H389" i="44"/>
  <c r="I389" i="44"/>
  <c r="N389" i="44" s="1"/>
  <c r="J389" i="44"/>
  <c r="K389" i="44"/>
  <c r="L389" i="44"/>
  <c r="O389" i="44"/>
  <c r="Q389" i="44"/>
  <c r="H390" i="44"/>
  <c r="I390" i="44"/>
  <c r="J390" i="44"/>
  <c r="K390" i="44"/>
  <c r="L390" i="44"/>
  <c r="N390" i="44"/>
  <c r="O390" i="44"/>
  <c r="Q390" i="44"/>
  <c r="H391" i="44"/>
  <c r="I391" i="44"/>
  <c r="N391" i="44" s="1"/>
  <c r="J391" i="44"/>
  <c r="K391" i="44"/>
  <c r="L391" i="44"/>
  <c r="O391" i="44"/>
  <c r="Q391" i="44"/>
  <c r="H392" i="44"/>
  <c r="I392" i="44"/>
  <c r="J392" i="44"/>
  <c r="K392" i="44"/>
  <c r="L392" i="44"/>
  <c r="N392" i="44"/>
  <c r="O392" i="44"/>
  <c r="Q392" i="44"/>
  <c r="H393" i="44"/>
  <c r="I393" i="44"/>
  <c r="N393" i="44" s="1"/>
  <c r="J393" i="44"/>
  <c r="K393" i="44"/>
  <c r="L393" i="44"/>
  <c r="O393" i="44"/>
  <c r="Q393" i="44"/>
  <c r="H394" i="44"/>
  <c r="I394" i="44"/>
  <c r="J394" i="44"/>
  <c r="K394" i="44"/>
  <c r="L394" i="44"/>
  <c r="N394" i="44"/>
  <c r="O394" i="44"/>
  <c r="Q394" i="44"/>
  <c r="H395" i="44"/>
  <c r="I395" i="44"/>
  <c r="N395" i="44" s="1"/>
  <c r="J395" i="44"/>
  <c r="K395" i="44"/>
  <c r="L395" i="44"/>
  <c r="O395" i="44"/>
  <c r="Q395" i="44"/>
  <c r="H396" i="44"/>
  <c r="I396" i="44"/>
  <c r="J396" i="44"/>
  <c r="K396" i="44"/>
  <c r="L396" i="44"/>
  <c r="N396" i="44"/>
  <c r="O396" i="44"/>
  <c r="Q396" i="44"/>
  <c r="H397" i="44"/>
  <c r="I397" i="44"/>
  <c r="N397" i="44" s="1"/>
  <c r="J397" i="44"/>
  <c r="K397" i="44"/>
  <c r="L397" i="44"/>
  <c r="O397" i="44"/>
  <c r="Q397" i="44"/>
  <c r="H398" i="44"/>
  <c r="I398" i="44"/>
  <c r="J398" i="44"/>
  <c r="K398" i="44"/>
  <c r="L398" i="44"/>
  <c r="N398" i="44"/>
  <c r="O398" i="44"/>
  <c r="Q398" i="44"/>
  <c r="H399" i="44"/>
  <c r="I399" i="44"/>
  <c r="N399" i="44" s="1"/>
  <c r="J399" i="44"/>
  <c r="K399" i="44"/>
  <c r="L399" i="44"/>
  <c r="O399" i="44"/>
  <c r="Q399" i="44"/>
  <c r="H400" i="44"/>
  <c r="I400" i="44"/>
  <c r="J400" i="44"/>
  <c r="K400" i="44"/>
  <c r="L400" i="44"/>
  <c r="N400" i="44"/>
  <c r="O400" i="44"/>
  <c r="Q400" i="44"/>
  <c r="H401" i="44"/>
  <c r="I401" i="44"/>
  <c r="N401" i="44" s="1"/>
  <c r="J401" i="44"/>
  <c r="K401" i="44"/>
  <c r="L401" i="44"/>
  <c r="O401" i="44"/>
  <c r="Q401" i="44"/>
  <c r="H402" i="44"/>
  <c r="I402" i="44"/>
  <c r="J402" i="44"/>
  <c r="K402" i="44"/>
  <c r="L402" i="44"/>
  <c r="N402" i="44"/>
  <c r="O402" i="44"/>
  <c r="Q402" i="44"/>
  <c r="H403" i="44"/>
  <c r="I403" i="44"/>
  <c r="N403" i="44" s="1"/>
  <c r="J403" i="44"/>
  <c r="K403" i="44"/>
  <c r="L403" i="44"/>
  <c r="O403" i="44"/>
  <c r="Q403" i="44"/>
  <c r="H404" i="44"/>
  <c r="I404" i="44"/>
  <c r="J404" i="44"/>
  <c r="K404" i="44"/>
  <c r="L404" i="44"/>
  <c r="N404" i="44"/>
  <c r="O404" i="44"/>
  <c r="Q404" i="44"/>
  <c r="H405" i="44"/>
  <c r="I405" i="44"/>
  <c r="N405" i="44" s="1"/>
  <c r="J405" i="44"/>
  <c r="K405" i="44"/>
  <c r="L405" i="44"/>
  <c r="O405" i="44"/>
  <c r="Q405" i="44"/>
  <c r="H406" i="44"/>
  <c r="I406" i="44"/>
  <c r="J406" i="44"/>
  <c r="K406" i="44"/>
  <c r="L406" i="44"/>
  <c r="N406" i="44"/>
  <c r="O406" i="44"/>
  <c r="Q406" i="44"/>
  <c r="H407" i="44"/>
  <c r="I407" i="44"/>
  <c r="N407" i="44" s="1"/>
  <c r="J407" i="44"/>
  <c r="K407" i="44"/>
  <c r="L407" i="44"/>
  <c r="O407" i="44"/>
  <c r="Q407" i="44"/>
  <c r="H408" i="44"/>
  <c r="I408" i="44"/>
  <c r="J408" i="44"/>
  <c r="K408" i="44"/>
  <c r="L408" i="44"/>
  <c r="N408" i="44"/>
  <c r="O408" i="44"/>
  <c r="Q408" i="44"/>
  <c r="H409" i="44"/>
  <c r="I409" i="44"/>
  <c r="N409" i="44" s="1"/>
  <c r="J409" i="44"/>
  <c r="K409" i="44"/>
  <c r="L409" i="44"/>
  <c r="O409" i="44"/>
  <c r="Q409" i="44"/>
  <c r="H410" i="44"/>
  <c r="I410" i="44"/>
  <c r="J410" i="44"/>
  <c r="K410" i="44"/>
  <c r="L410" i="44"/>
  <c r="N410" i="44"/>
  <c r="O410" i="44"/>
  <c r="Q410" i="44"/>
  <c r="H411" i="44"/>
  <c r="I411" i="44"/>
  <c r="N411" i="44" s="1"/>
  <c r="J411" i="44"/>
  <c r="K411" i="44"/>
  <c r="L411" i="44"/>
  <c r="O411" i="44"/>
  <c r="Q411" i="44"/>
  <c r="H412" i="44"/>
  <c r="I412" i="44"/>
  <c r="J412" i="44"/>
  <c r="K412" i="44"/>
  <c r="L412" i="44"/>
  <c r="N412" i="44"/>
  <c r="O412" i="44"/>
  <c r="Q412" i="44"/>
  <c r="H413" i="44"/>
  <c r="I413" i="44"/>
  <c r="N413" i="44" s="1"/>
  <c r="J413" i="44"/>
  <c r="K413" i="44"/>
  <c r="L413" i="44"/>
  <c r="O413" i="44"/>
  <c r="Q413" i="44"/>
  <c r="H414" i="44"/>
  <c r="I414" i="44"/>
  <c r="J414" i="44"/>
  <c r="K414" i="44"/>
  <c r="L414" i="44"/>
  <c r="N414" i="44"/>
  <c r="O414" i="44"/>
  <c r="Q414" i="44"/>
  <c r="H415" i="44"/>
  <c r="I415" i="44"/>
  <c r="N415" i="44" s="1"/>
  <c r="J415" i="44"/>
  <c r="K415" i="44"/>
  <c r="L415" i="44"/>
  <c r="O415" i="44"/>
  <c r="Q415" i="44"/>
  <c r="H416" i="44"/>
  <c r="I416" i="44"/>
  <c r="J416" i="44"/>
  <c r="K416" i="44"/>
  <c r="L416" i="44"/>
  <c r="N416" i="44"/>
  <c r="O416" i="44"/>
  <c r="Q416" i="44"/>
  <c r="H417" i="44"/>
  <c r="I417" i="44"/>
  <c r="N417" i="44" s="1"/>
  <c r="J417" i="44"/>
  <c r="K417" i="44"/>
  <c r="L417" i="44"/>
  <c r="O417" i="44"/>
  <c r="Q417" i="44"/>
  <c r="H418" i="44"/>
  <c r="I418" i="44"/>
  <c r="J418" i="44"/>
  <c r="K418" i="44"/>
  <c r="L418" i="44"/>
  <c r="N418" i="44"/>
  <c r="O418" i="44"/>
  <c r="Q418" i="44"/>
  <c r="H419" i="44"/>
  <c r="I419" i="44"/>
  <c r="N419" i="44" s="1"/>
  <c r="J419" i="44"/>
  <c r="K419" i="44"/>
  <c r="L419" i="44"/>
  <c r="O419" i="44"/>
  <c r="Q419" i="44"/>
  <c r="H420" i="44"/>
  <c r="I420" i="44"/>
  <c r="J420" i="44"/>
  <c r="K420" i="44"/>
  <c r="L420" i="44"/>
  <c r="N420" i="44"/>
  <c r="O420" i="44"/>
  <c r="Q420" i="44"/>
  <c r="H421" i="44"/>
  <c r="I421" i="44"/>
  <c r="N421" i="44" s="1"/>
  <c r="J421" i="44"/>
  <c r="K421" i="44"/>
  <c r="L421" i="44"/>
  <c r="O421" i="44"/>
  <c r="Q421" i="44"/>
  <c r="H422" i="44"/>
  <c r="I422" i="44"/>
  <c r="J422" i="44"/>
  <c r="K422" i="44"/>
  <c r="L422" i="44"/>
  <c r="N422" i="44"/>
  <c r="O422" i="44"/>
  <c r="Q422" i="44"/>
  <c r="H423" i="44"/>
  <c r="I423" i="44"/>
  <c r="N423" i="44" s="1"/>
  <c r="J423" i="44"/>
  <c r="K423" i="44"/>
  <c r="L423" i="44"/>
  <c r="O423" i="44"/>
  <c r="Q423" i="44"/>
  <c r="H424" i="44"/>
  <c r="I424" i="44"/>
  <c r="J424" i="44"/>
  <c r="K424" i="44"/>
  <c r="L424" i="44"/>
  <c r="N424" i="44"/>
  <c r="O424" i="44"/>
  <c r="Q424" i="44"/>
  <c r="H425" i="44"/>
  <c r="I425" i="44"/>
  <c r="N425" i="44" s="1"/>
  <c r="J425" i="44"/>
  <c r="K425" i="44"/>
  <c r="L425" i="44"/>
  <c r="O425" i="44"/>
  <c r="Q425" i="44"/>
  <c r="H426" i="44"/>
  <c r="I426" i="44"/>
  <c r="J426" i="44"/>
  <c r="K426" i="44"/>
  <c r="L426" i="44"/>
  <c r="N426" i="44"/>
  <c r="O426" i="44"/>
  <c r="Q426" i="44"/>
  <c r="H427" i="44"/>
  <c r="I427" i="44"/>
  <c r="N427" i="44" s="1"/>
  <c r="J427" i="44"/>
  <c r="K427" i="44"/>
  <c r="L427" i="44"/>
  <c r="O427" i="44"/>
  <c r="Q427" i="44"/>
  <c r="H428" i="44"/>
  <c r="I428" i="44"/>
  <c r="J428" i="44"/>
  <c r="K428" i="44"/>
  <c r="L428" i="44"/>
  <c r="N428" i="44"/>
  <c r="O428" i="44"/>
  <c r="Q428" i="44"/>
  <c r="H429" i="44"/>
  <c r="I429" i="44"/>
  <c r="N429" i="44" s="1"/>
  <c r="J429" i="44"/>
  <c r="K429" i="44"/>
  <c r="L429" i="44"/>
  <c r="O429" i="44"/>
  <c r="Q429" i="44"/>
  <c r="H430" i="44"/>
  <c r="I430" i="44"/>
  <c r="J430" i="44"/>
  <c r="K430" i="44"/>
  <c r="L430" i="44"/>
  <c r="N430" i="44"/>
  <c r="O430" i="44"/>
  <c r="Q430" i="44"/>
  <c r="H431" i="44"/>
  <c r="I431" i="44"/>
  <c r="N431" i="44" s="1"/>
  <c r="J431" i="44"/>
  <c r="K431" i="44"/>
  <c r="L431" i="44"/>
  <c r="O431" i="44"/>
  <c r="Q431" i="44"/>
  <c r="H432" i="44"/>
  <c r="I432" i="44"/>
  <c r="J432" i="44"/>
  <c r="K432" i="44"/>
  <c r="L432" i="44"/>
  <c r="N432" i="44"/>
  <c r="O432" i="44"/>
  <c r="Q432" i="44"/>
  <c r="H433" i="44"/>
  <c r="I433" i="44"/>
  <c r="J433" i="44"/>
  <c r="K433" i="44"/>
  <c r="L433" i="44"/>
  <c r="N433" i="44"/>
  <c r="O433" i="44"/>
  <c r="Q433" i="44"/>
  <c r="H434" i="44"/>
  <c r="I434" i="44"/>
  <c r="J434" i="44"/>
  <c r="K434" i="44"/>
  <c r="L434" i="44"/>
  <c r="N434" i="44"/>
  <c r="O434" i="44"/>
  <c r="Q434" i="44"/>
  <c r="H435" i="44"/>
  <c r="I435" i="44"/>
  <c r="J435" i="44"/>
  <c r="K435" i="44"/>
  <c r="L435" i="44"/>
  <c r="N435" i="44"/>
  <c r="O435" i="44"/>
  <c r="Q435" i="44"/>
  <c r="H436" i="44"/>
  <c r="I436" i="44"/>
  <c r="J436" i="44"/>
  <c r="K436" i="44"/>
  <c r="L436" i="44"/>
  <c r="N436" i="44"/>
  <c r="O436" i="44"/>
  <c r="Q436" i="44"/>
  <c r="O8" i="44"/>
  <c r="O9" i="44"/>
  <c r="O10" i="44"/>
  <c r="O11" i="44"/>
  <c r="O12" i="44"/>
  <c r="O13" i="44"/>
  <c r="O14" i="44"/>
  <c r="O15" i="44"/>
  <c r="O16" i="44"/>
  <c r="O17" i="44"/>
  <c r="O18" i="44"/>
  <c r="O19" i="44"/>
  <c r="O20" i="44"/>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O70" i="44"/>
  <c r="O71" i="44"/>
  <c r="O72" i="44"/>
  <c r="O73" i="44"/>
  <c r="O74" i="44"/>
  <c r="O75" i="44"/>
  <c r="O76" i="44"/>
  <c r="O77" i="44"/>
  <c r="O78" i="44"/>
  <c r="O79" i="44"/>
  <c r="O80" i="44"/>
  <c r="O81" i="44"/>
  <c r="O82" i="44"/>
  <c r="O83" i="44"/>
  <c r="O84" i="44"/>
  <c r="O85" i="44"/>
  <c r="O86" i="44"/>
  <c r="O87" i="44"/>
  <c r="O88" i="44"/>
  <c r="O89" i="44"/>
  <c r="O90" i="44"/>
  <c r="O91" i="44"/>
  <c r="O92" i="44"/>
  <c r="O93" i="44"/>
  <c r="O94" i="44"/>
  <c r="O95" i="44"/>
  <c r="O96" i="44"/>
  <c r="O97" i="44"/>
  <c r="O98" i="44"/>
  <c r="O99" i="44"/>
  <c r="O100" i="44"/>
  <c r="O101" i="44"/>
  <c r="O102" i="44"/>
  <c r="O103" i="44"/>
  <c r="O104" i="44"/>
  <c r="O105" i="44"/>
  <c r="O106" i="44"/>
  <c r="O107" i="44"/>
  <c r="O108" i="44"/>
  <c r="O109" i="44"/>
  <c r="O110" i="44"/>
  <c r="O111" i="44"/>
  <c r="O112" i="44"/>
  <c r="O113" i="44"/>
  <c r="O114" i="44"/>
  <c r="O115" i="44"/>
  <c r="O116" i="44"/>
  <c r="O117" i="44"/>
  <c r="O118" i="44"/>
  <c r="O119" i="44"/>
  <c r="O120" i="44"/>
  <c r="O121" i="44"/>
  <c r="O122" i="44"/>
  <c r="O123" i="44"/>
  <c r="O124" i="44"/>
  <c r="O125" i="44"/>
  <c r="O126" i="44"/>
  <c r="O127" i="44"/>
  <c r="O128" i="44"/>
  <c r="O129" i="44"/>
  <c r="O130" i="44"/>
  <c r="O131" i="44"/>
  <c r="O132" i="44"/>
  <c r="O133" i="44"/>
  <c r="O134" i="44"/>
  <c r="O135" i="44"/>
  <c r="O136" i="44"/>
  <c r="O137" i="44"/>
  <c r="O138" i="44"/>
  <c r="O139" i="44"/>
  <c r="O140" i="44"/>
  <c r="O141" i="44"/>
  <c r="O142" i="44"/>
  <c r="O143" i="44"/>
  <c r="O144" i="44"/>
  <c r="O145" i="44"/>
  <c r="O146" i="44"/>
  <c r="O147" i="44"/>
  <c r="O148" i="44"/>
  <c r="O149" i="44"/>
  <c r="O150" i="44"/>
  <c r="O151" i="44"/>
  <c r="O152" i="44"/>
  <c r="O153" i="44"/>
  <c r="O154" i="44"/>
  <c r="O155" i="44"/>
  <c r="O156" i="44"/>
  <c r="O157" i="44"/>
  <c r="O158" i="44"/>
  <c r="O159" i="44"/>
  <c r="O160" i="44"/>
  <c r="O161" i="44"/>
  <c r="O162" i="44"/>
  <c r="O163" i="44"/>
  <c r="O164" i="44"/>
  <c r="O165" i="44"/>
  <c r="O166" i="44"/>
  <c r="O167" i="44"/>
  <c r="O168" i="44"/>
  <c r="O169" i="44"/>
  <c r="O170" i="44"/>
  <c r="O171" i="44"/>
  <c r="O172" i="44"/>
  <c r="O173" i="44"/>
  <c r="O174" i="44"/>
  <c r="O175" i="44"/>
  <c r="O176" i="44"/>
  <c r="O177" i="44"/>
  <c r="O178" i="44"/>
  <c r="O179" i="44"/>
  <c r="O180" i="44"/>
  <c r="O181" i="44"/>
  <c r="O182" i="44"/>
  <c r="O183" i="44"/>
  <c r="O184" i="44"/>
  <c r="O185" i="44"/>
  <c r="O186" i="44"/>
  <c r="O187" i="44"/>
  <c r="O188" i="44"/>
  <c r="O189" i="44"/>
  <c r="O190" i="44"/>
  <c r="O191" i="44"/>
  <c r="O192" i="44"/>
  <c r="O193" i="44"/>
  <c r="O194" i="44"/>
  <c r="O195" i="44"/>
  <c r="O196" i="44"/>
  <c r="O197" i="44"/>
  <c r="O198" i="44"/>
  <c r="O199" i="44"/>
  <c r="O200" i="44"/>
  <c r="O201" i="44"/>
  <c r="O202" i="44"/>
  <c r="O203" i="44"/>
  <c r="O204" i="44"/>
  <c r="O205" i="44"/>
  <c r="O206" i="44"/>
  <c r="O207" i="44"/>
  <c r="O208" i="44"/>
  <c r="O209" i="44"/>
  <c r="L8" i="44"/>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92" i="44"/>
  <c r="L93" i="44"/>
  <c r="L94" i="44"/>
  <c r="L95" i="44"/>
  <c r="L96" i="44"/>
  <c r="L97" i="44"/>
  <c r="L98" i="44"/>
  <c r="L99" i="44"/>
  <c r="L100" i="44"/>
  <c r="L101" i="44"/>
  <c r="L102" i="44"/>
  <c r="L103" i="44"/>
  <c r="L104" i="44"/>
  <c r="L105" i="44"/>
  <c r="L106" i="44"/>
  <c r="L107" i="44"/>
  <c r="L108" i="44"/>
  <c r="L109" i="44"/>
  <c r="L110" i="44"/>
  <c r="L111" i="44"/>
  <c r="L112" i="44"/>
  <c r="L113" i="44"/>
  <c r="L114" i="44"/>
  <c r="L115" i="44"/>
  <c r="L116" i="44"/>
  <c r="L117" i="44"/>
  <c r="L118" i="44"/>
  <c r="L119" i="44"/>
  <c r="L120" i="44"/>
  <c r="L121" i="44"/>
  <c r="L122" i="44"/>
  <c r="L123" i="44"/>
  <c r="L124" i="44"/>
  <c r="L125" i="44"/>
  <c r="L126" i="44"/>
  <c r="L127" i="44"/>
  <c r="L128" i="44"/>
  <c r="L129" i="44"/>
  <c r="L130" i="44"/>
  <c r="L131" i="44"/>
  <c r="L132" i="44"/>
  <c r="L133" i="44"/>
  <c r="L134" i="44"/>
  <c r="L135" i="44"/>
  <c r="L136" i="44"/>
  <c r="L137" i="44"/>
  <c r="L138" i="44"/>
  <c r="L139" i="44"/>
  <c r="L140" i="44"/>
  <c r="L141" i="44"/>
  <c r="L142" i="44"/>
  <c r="L143" i="44"/>
  <c r="L144" i="44"/>
  <c r="L145" i="44"/>
  <c r="L146" i="44"/>
  <c r="L147" i="44"/>
  <c r="L148" i="44"/>
  <c r="L149" i="44"/>
  <c r="L150" i="44"/>
  <c r="L151" i="44"/>
  <c r="L152" i="44"/>
  <c r="L153" i="44"/>
  <c r="L154" i="44"/>
  <c r="L155" i="44"/>
  <c r="L156" i="44"/>
  <c r="L157" i="44"/>
  <c r="L158" i="44"/>
  <c r="L159" i="44"/>
  <c r="L160" i="44"/>
  <c r="L161" i="44"/>
  <c r="L162" i="44"/>
  <c r="L163" i="44"/>
  <c r="L164" i="44"/>
  <c r="L165" i="44"/>
  <c r="L166" i="44"/>
  <c r="L167" i="44"/>
  <c r="L168" i="44"/>
  <c r="L169" i="44"/>
  <c r="L170" i="44"/>
  <c r="L171" i="44"/>
  <c r="L172" i="44"/>
  <c r="L173" i="44"/>
  <c r="L174" i="44"/>
  <c r="L175" i="44"/>
  <c r="L176" i="44"/>
  <c r="L177" i="44"/>
  <c r="L178" i="44"/>
  <c r="L179" i="44"/>
  <c r="L180" i="44"/>
  <c r="L181" i="44"/>
  <c r="L182" i="44"/>
  <c r="L183" i="44"/>
  <c r="L184" i="44"/>
  <c r="L185" i="44"/>
  <c r="L186" i="44"/>
  <c r="L187" i="44"/>
  <c r="L188" i="44"/>
  <c r="L189" i="44"/>
  <c r="L190" i="44"/>
  <c r="L191" i="44"/>
  <c r="L192" i="44"/>
  <c r="L193" i="44"/>
  <c r="L194" i="44"/>
  <c r="L195" i="44"/>
  <c r="L196" i="44"/>
  <c r="L197" i="44"/>
  <c r="L198" i="44"/>
  <c r="L199" i="44"/>
  <c r="L200" i="44"/>
  <c r="L201" i="44"/>
  <c r="L202" i="44"/>
  <c r="L203" i="44"/>
  <c r="L204" i="44"/>
  <c r="L205" i="44"/>
  <c r="L206" i="44"/>
  <c r="L207" i="44"/>
  <c r="L208" i="44"/>
  <c r="L209" i="44"/>
  <c r="O7" i="44"/>
  <c r="K209" i="44"/>
  <c r="J209" i="44"/>
  <c r="I209" i="44"/>
  <c r="H209" i="44"/>
  <c r="K208" i="44"/>
  <c r="J208" i="44"/>
  <c r="I208" i="44"/>
  <c r="H208" i="44"/>
  <c r="K207" i="44"/>
  <c r="J207" i="44"/>
  <c r="I207" i="44"/>
  <c r="H207" i="44"/>
  <c r="K206" i="44"/>
  <c r="J206" i="44"/>
  <c r="I206" i="44"/>
  <c r="H206" i="44"/>
  <c r="K205" i="44"/>
  <c r="J205" i="44"/>
  <c r="I205" i="44"/>
  <c r="H205" i="44"/>
  <c r="K204" i="44"/>
  <c r="J204" i="44"/>
  <c r="I204" i="44"/>
  <c r="Q204" i="44" s="1"/>
  <c r="H204" i="44"/>
  <c r="K203" i="44"/>
  <c r="J203" i="44"/>
  <c r="I203" i="44"/>
  <c r="Q203" i="44" s="1"/>
  <c r="H203" i="44"/>
  <c r="K202" i="44"/>
  <c r="J202" i="44"/>
  <c r="I202" i="44"/>
  <c r="H202" i="44"/>
  <c r="K201" i="44"/>
  <c r="J201" i="44"/>
  <c r="I201" i="44"/>
  <c r="Q201" i="44" s="1"/>
  <c r="H201" i="44"/>
  <c r="K200" i="44"/>
  <c r="J200" i="44"/>
  <c r="I200" i="44"/>
  <c r="H200" i="44"/>
  <c r="K199" i="44"/>
  <c r="J199" i="44"/>
  <c r="I199" i="44"/>
  <c r="H199" i="44"/>
  <c r="K198" i="44"/>
  <c r="J198" i="44"/>
  <c r="I198" i="44"/>
  <c r="H198" i="44"/>
  <c r="K197" i="44"/>
  <c r="J197" i="44"/>
  <c r="I197" i="44"/>
  <c r="H197" i="44"/>
  <c r="K196" i="44"/>
  <c r="J196" i="44"/>
  <c r="I196" i="44"/>
  <c r="H196" i="44"/>
  <c r="K195" i="44"/>
  <c r="J195" i="44"/>
  <c r="I195" i="44"/>
  <c r="H195" i="44"/>
  <c r="K194" i="44"/>
  <c r="J194" i="44"/>
  <c r="I194" i="44"/>
  <c r="H194" i="44"/>
  <c r="K193" i="44"/>
  <c r="J193" i="44"/>
  <c r="I193" i="44"/>
  <c r="H193" i="44"/>
  <c r="K192" i="44"/>
  <c r="J192" i="44"/>
  <c r="I192" i="44"/>
  <c r="N192" i="44" s="1"/>
  <c r="H192" i="44"/>
  <c r="K191" i="44"/>
  <c r="J191" i="44"/>
  <c r="I191" i="44"/>
  <c r="H191" i="44"/>
  <c r="K190" i="44"/>
  <c r="J190" i="44"/>
  <c r="I190" i="44"/>
  <c r="N190" i="44" s="1"/>
  <c r="H190" i="44"/>
  <c r="K189" i="44"/>
  <c r="J189" i="44"/>
  <c r="I189" i="44"/>
  <c r="H189" i="44"/>
  <c r="K188" i="44"/>
  <c r="J188" i="44"/>
  <c r="I188" i="44"/>
  <c r="N188" i="44" s="1"/>
  <c r="H188" i="44"/>
  <c r="K187" i="44"/>
  <c r="J187" i="44"/>
  <c r="I187" i="44"/>
  <c r="H187" i="44"/>
  <c r="K186" i="44"/>
  <c r="J186" i="44"/>
  <c r="I186" i="44"/>
  <c r="N186" i="44" s="1"/>
  <c r="H186" i="44"/>
  <c r="K185" i="44"/>
  <c r="J185" i="44"/>
  <c r="I185" i="44"/>
  <c r="H185" i="44"/>
  <c r="K184" i="44"/>
  <c r="J184" i="44"/>
  <c r="I184" i="44"/>
  <c r="H184" i="44"/>
  <c r="K183" i="44"/>
  <c r="J183" i="44"/>
  <c r="I183" i="44"/>
  <c r="H183" i="44"/>
  <c r="K182" i="44"/>
  <c r="J182" i="44"/>
  <c r="I182" i="44"/>
  <c r="H182" i="44"/>
  <c r="K181" i="44"/>
  <c r="J181" i="44"/>
  <c r="I181" i="44"/>
  <c r="H181" i="44"/>
  <c r="K180" i="44"/>
  <c r="J180" i="44"/>
  <c r="I180" i="44"/>
  <c r="H180" i="44"/>
  <c r="K179" i="44"/>
  <c r="J179" i="44"/>
  <c r="I179" i="44"/>
  <c r="Q179" i="44" s="1"/>
  <c r="H179" i="44"/>
  <c r="K178" i="44"/>
  <c r="J178" i="44"/>
  <c r="I178" i="44"/>
  <c r="H178" i="44"/>
  <c r="K177" i="44"/>
  <c r="J177" i="44"/>
  <c r="I177" i="44"/>
  <c r="H177" i="44"/>
  <c r="K176" i="44"/>
  <c r="J176" i="44"/>
  <c r="I176" i="44"/>
  <c r="N176" i="44" s="1"/>
  <c r="H176" i="44"/>
  <c r="K175" i="44"/>
  <c r="J175" i="44"/>
  <c r="I175" i="44"/>
  <c r="H175" i="44"/>
  <c r="K174" i="44"/>
  <c r="J174" i="44"/>
  <c r="I174" i="44"/>
  <c r="H174" i="44"/>
  <c r="K173" i="44"/>
  <c r="J173" i="44"/>
  <c r="I173" i="44"/>
  <c r="H173" i="44"/>
  <c r="K172" i="44"/>
  <c r="J172" i="44"/>
  <c r="I172" i="44"/>
  <c r="H172" i="44"/>
  <c r="K171" i="44"/>
  <c r="J171" i="44"/>
  <c r="I171" i="44"/>
  <c r="N171" i="44" s="1"/>
  <c r="H171" i="44"/>
  <c r="K170" i="44"/>
  <c r="J170" i="44"/>
  <c r="I170" i="44"/>
  <c r="H170" i="44"/>
  <c r="K169" i="44"/>
  <c r="J169" i="44"/>
  <c r="I169" i="44"/>
  <c r="Q169" i="44" s="1"/>
  <c r="H169" i="44"/>
  <c r="K168" i="44"/>
  <c r="J168" i="44"/>
  <c r="I168" i="44"/>
  <c r="N168" i="44" s="1"/>
  <c r="H168" i="44"/>
  <c r="K167" i="44"/>
  <c r="J167" i="44"/>
  <c r="I167" i="44"/>
  <c r="N167" i="44" s="1"/>
  <c r="H167" i="44"/>
  <c r="K166" i="44"/>
  <c r="J166" i="44"/>
  <c r="I166" i="44"/>
  <c r="H166" i="44"/>
  <c r="K165" i="44"/>
  <c r="J165" i="44"/>
  <c r="I165" i="44"/>
  <c r="H165" i="44"/>
  <c r="K164" i="44"/>
  <c r="J164" i="44"/>
  <c r="I164" i="44"/>
  <c r="N164" i="44" s="1"/>
  <c r="H164" i="44"/>
  <c r="K163" i="44"/>
  <c r="J163" i="44"/>
  <c r="I163" i="44"/>
  <c r="N163" i="44" s="1"/>
  <c r="H163" i="44"/>
  <c r="K162" i="44"/>
  <c r="J162" i="44"/>
  <c r="I162" i="44"/>
  <c r="H162" i="44"/>
  <c r="K161" i="44"/>
  <c r="J161" i="44"/>
  <c r="I161" i="44"/>
  <c r="H161" i="44"/>
  <c r="K160" i="44"/>
  <c r="J160" i="44"/>
  <c r="I160" i="44"/>
  <c r="N160" i="44" s="1"/>
  <c r="H160" i="44"/>
  <c r="K159" i="44"/>
  <c r="J159" i="44"/>
  <c r="I159" i="44"/>
  <c r="N159" i="44" s="1"/>
  <c r="H159" i="44"/>
  <c r="K158" i="44"/>
  <c r="J158" i="44"/>
  <c r="I158" i="44"/>
  <c r="H158" i="44"/>
  <c r="K157" i="44"/>
  <c r="J157" i="44"/>
  <c r="I157" i="44"/>
  <c r="H157" i="44"/>
  <c r="K156" i="44"/>
  <c r="J156" i="44"/>
  <c r="I156" i="44"/>
  <c r="N156" i="44" s="1"/>
  <c r="H156" i="44"/>
  <c r="K155" i="44"/>
  <c r="J155" i="44"/>
  <c r="I155" i="44"/>
  <c r="N155" i="44" s="1"/>
  <c r="H155" i="44"/>
  <c r="K154" i="44"/>
  <c r="J154" i="44"/>
  <c r="I154" i="44"/>
  <c r="H154" i="44"/>
  <c r="K153" i="44"/>
  <c r="J153" i="44"/>
  <c r="I153" i="44"/>
  <c r="Q153" i="44" s="1"/>
  <c r="H153" i="44"/>
  <c r="K152" i="44"/>
  <c r="J152" i="44"/>
  <c r="I152" i="44"/>
  <c r="N152" i="44" s="1"/>
  <c r="H152" i="44"/>
  <c r="K151" i="44"/>
  <c r="J151" i="44"/>
  <c r="I151" i="44"/>
  <c r="N151" i="44" s="1"/>
  <c r="H151" i="44"/>
  <c r="K150" i="44"/>
  <c r="J150" i="44"/>
  <c r="I150" i="44"/>
  <c r="H150" i="44"/>
  <c r="K149" i="44"/>
  <c r="J149" i="44"/>
  <c r="I149" i="44"/>
  <c r="H149" i="44"/>
  <c r="K148" i="44"/>
  <c r="J148" i="44"/>
  <c r="I148" i="44"/>
  <c r="H148" i="44"/>
  <c r="K147" i="44"/>
  <c r="J147" i="44"/>
  <c r="I147" i="44"/>
  <c r="Q147" i="44" s="1"/>
  <c r="H147" i="44"/>
  <c r="K146" i="44"/>
  <c r="J146" i="44"/>
  <c r="I146" i="44"/>
  <c r="H146" i="44"/>
  <c r="K145" i="44"/>
  <c r="J145" i="44"/>
  <c r="I145" i="44"/>
  <c r="H145" i="44"/>
  <c r="K144" i="44"/>
  <c r="J144" i="44"/>
  <c r="I144" i="44"/>
  <c r="N144" i="44" s="1"/>
  <c r="H144" i="44"/>
  <c r="K143" i="44"/>
  <c r="J143" i="44"/>
  <c r="I143" i="44"/>
  <c r="H143" i="44"/>
  <c r="K142" i="44"/>
  <c r="J142" i="44"/>
  <c r="I142" i="44"/>
  <c r="H142" i="44"/>
  <c r="K141" i="44"/>
  <c r="J141" i="44"/>
  <c r="I141" i="44"/>
  <c r="H141" i="44"/>
  <c r="K140" i="44"/>
  <c r="J140" i="44"/>
  <c r="I140" i="44"/>
  <c r="N140" i="44" s="1"/>
  <c r="H140" i="44"/>
  <c r="K139" i="44"/>
  <c r="J139" i="44"/>
  <c r="I139" i="44"/>
  <c r="Q139" i="44" s="1"/>
  <c r="H139" i="44"/>
  <c r="K138" i="44"/>
  <c r="J138" i="44"/>
  <c r="I138" i="44"/>
  <c r="Q138" i="44" s="1"/>
  <c r="H138" i="44"/>
  <c r="K137" i="44"/>
  <c r="J137" i="44"/>
  <c r="I137" i="44"/>
  <c r="Q137" i="44" s="1"/>
  <c r="H137" i="44"/>
  <c r="K136" i="44"/>
  <c r="J136" i="44"/>
  <c r="I136" i="44"/>
  <c r="Q136" i="44" s="1"/>
  <c r="H136" i="44"/>
  <c r="K135" i="44"/>
  <c r="J135" i="44"/>
  <c r="I135" i="44"/>
  <c r="Q135" i="44" s="1"/>
  <c r="H135" i="44"/>
  <c r="K134" i="44"/>
  <c r="J134" i="44"/>
  <c r="I134" i="44"/>
  <c r="Q134" i="44" s="1"/>
  <c r="H134" i="44"/>
  <c r="K133" i="44"/>
  <c r="J133" i="44"/>
  <c r="I133" i="44"/>
  <c r="Q133" i="44" s="1"/>
  <c r="H133" i="44"/>
  <c r="K132" i="44"/>
  <c r="J132" i="44"/>
  <c r="I132" i="44"/>
  <c r="Q132" i="44" s="1"/>
  <c r="H132" i="44"/>
  <c r="K131" i="44"/>
  <c r="J131" i="44"/>
  <c r="I131" i="44"/>
  <c r="Q131" i="44" s="1"/>
  <c r="H131" i="44"/>
  <c r="K130" i="44"/>
  <c r="J130" i="44"/>
  <c r="I130" i="44"/>
  <c r="H130" i="44"/>
  <c r="K129" i="44"/>
  <c r="J129" i="44"/>
  <c r="I129" i="44"/>
  <c r="H129" i="44"/>
  <c r="K128" i="44"/>
  <c r="J128" i="44"/>
  <c r="I128" i="44"/>
  <c r="H128" i="44"/>
  <c r="K127" i="44"/>
  <c r="J127" i="44"/>
  <c r="I127" i="44"/>
  <c r="H127" i="44"/>
  <c r="K126" i="44"/>
  <c r="J126" i="44"/>
  <c r="I126" i="44"/>
  <c r="H126" i="44"/>
  <c r="K125" i="44"/>
  <c r="J125" i="44"/>
  <c r="I125" i="44"/>
  <c r="H125" i="44"/>
  <c r="K124" i="44"/>
  <c r="J124" i="44"/>
  <c r="I124" i="44"/>
  <c r="H124" i="44"/>
  <c r="K123" i="44"/>
  <c r="J123" i="44"/>
  <c r="I123" i="44"/>
  <c r="H123" i="44"/>
  <c r="K122" i="44"/>
  <c r="J122" i="44"/>
  <c r="I122" i="44"/>
  <c r="H122" i="44"/>
  <c r="K121" i="44"/>
  <c r="J121" i="44"/>
  <c r="I121" i="44"/>
  <c r="H121" i="44"/>
  <c r="K120" i="44"/>
  <c r="J120" i="44"/>
  <c r="I120" i="44"/>
  <c r="H120" i="44"/>
  <c r="K119" i="44"/>
  <c r="J119" i="44"/>
  <c r="I119" i="44"/>
  <c r="N119" i="44" s="1"/>
  <c r="H119" i="44"/>
  <c r="K118" i="44"/>
  <c r="J118" i="44"/>
  <c r="I118" i="44"/>
  <c r="H118" i="44"/>
  <c r="K117" i="44"/>
  <c r="J117" i="44"/>
  <c r="I117" i="44"/>
  <c r="H117" i="44"/>
  <c r="K116" i="44"/>
  <c r="J116" i="44"/>
  <c r="I116" i="44"/>
  <c r="N116" i="44" s="1"/>
  <c r="H116" i="44"/>
  <c r="K115" i="44"/>
  <c r="J115" i="44"/>
  <c r="I115" i="44"/>
  <c r="N115" i="44" s="1"/>
  <c r="H115" i="44"/>
  <c r="K114" i="44"/>
  <c r="J114" i="44"/>
  <c r="I114" i="44"/>
  <c r="H114" i="44"/>
  <c r="K113" i="44"/>
  <c r="J113" i="44"/>
  <c r="I113" i="44"/>
  <c r="H113" i="44"/>
  <c r="K112" i="44"/>
  <c r="J112" i="44"/>
  <c r="I112" i="44"/>
  <c r="H112" i="44"/>
  <c r="K111" i="44"/>
  <c r="J111" i="44"/>
  <c r="I111" i="44"/>
  <c r="H111" i="44"/>
  <c r="K110" i="44"/>
  <c r="J110" i="44"/>
  <c r="I110" i="44"/>
  <c r="H110" i="44"/>
  <c r="K109" i="44"/>
  <c r="J109" i="44"/>
  <c r="I109" i="44"/>
  <c r="H109" i="44"/>
  <c r="K108" i="44"/>
  <c r="J108" i="44"/>
  <c r="I108" i="44"/>
  <c r="H108" i="44"/>
  <c r="K107" i="44"/>
  <c r="J107" i="44"/>
  <c r="I107" i="44"/>
  <c r="H107" i="44"/>
  <c r="K106" i="44"/>
  <c r="J106" i="44"/>
  <c r="I106" i="44"/>
  <c r="H106" i="44"/>
  <c r="K105" i="44"/>
  <c r="J105" i="44"/>
  <c r="I105" i="44"/>
  <c r="H105" i="44"/>
  <c r="K104" i="44"/>
  <c r="J104" i="44"/>
  <c r="I104" i="44"/>
  <c r="H104" i="44"/>
  <c r="K103" i="44"/>
  <c r="J103" i="44"/>
  <c r="I103" i="44"/>
  <c r="H103" i="44"/>
  <c r="K102" i="44"/>
  <c r="J102" i="44"/>
  <c r="I102" i="44"/>
  <c r="H102" i="44"/>
  <c r="K101" i="44"/>
  <c r="J101" i="44"/>
  <c r="I101" i="44"/>
  <c r="N101" i="44" s="1"/>
  <c r="H101" i="44"/>
  <c r="K100" i="44"/>
  <c r="J100" i="44"/>
  <c r="I100" i="44"/>
  <c r="H100" i="44"/>
  <c r="K99" i="44"/>
  <c r="J99" i="44"/>
  <c r="I99" i="44"/>
  <c r="N99" i="44" s="1"/>
  <c r="H99" i="44"/>
  <c r="K98" i="44"/>
  <c r="J98" i="44"/>
  <c r="I98" i="44"/>
  <c r="Q98" i="44" s="1"/>
  <c r="H98" i="44"/>
  <c r="K97" i="44"/>
  <c r="J97" i="44"/>
  <c r="I97" i="44"/>
  <c r="Q97" i="44" s="1"/>
  <c r="H97" i="44"/>
  <c r="K96" i="44"/>
  <c r="J96" i="44"/>
  <c r="I96" i="44"/>
  <c r="Q96" i="44" s="1"/>
  <c r="H96" i="44"/>
  <c r="K95" i="44"/>
  <c r="J95" i="44"/>
  <c r="I95" i="44"/>
  <c r="Q95" i="44" s="1"/>
  <c r="H95" i="44"/>
  <c r="K94" i="44"/>
  <c r="J94" i="44"/>
  <c r="I94" i="44"/>
  <c r="Q94" i="44" s="1"/>
  <c r="H94" i="44"/>
  <c r="K93" i="44"/>
  <c r="J93" i="44"/>
  <c r="I93" i="44"/>
  <c r="Q93" i="44" s="1"/>
  <c r="H93" i="44"/>
  <c r="K92" i="44"/>
  <c r="J92" i="44"/>
  <c r="I92" i="44"/>
  <c r="Q92" i="44" s="1"/>
  <c r="H92" i="44"/>
  <c r="K91" i="44"/>
  <c r="J91" i="44"/>
  <c r="I91" i="44"/>
  <c r="Q91" i="44" s="1"/>
  <c r="H91" i="44"/>
  <c r="K90" i="44"/>
  <c r="J90" i="44"/>
  <c r="I90" i="44"/>
  <c r="Q90" i="44" s="1"/>
  <c r="H90" i="44"/>
  <c r="K89" i="44"/>
  <c r="J89" i="44"/>
  <c r="I89" i="44"/>
  <c r="H89" i="44"/>
  <c r="K88" i="44"/>
  <c r="J88" i="44"/>
  <c r="I88" i="44"/>
  <c r="H88" i="44"/>
  <c r="K87" i="44"/>
  <c r="J87" i="44"/>
  <c r="I87" i="44"/>
  <c r="H87" i="44"/>
  <c r="K86" i="44"/>
  <c r="J86" i="44"/>
  <c r="I86" i="44"/>
  <c r="Q86" i="44" s="1"/>
  <c r="H86" i="44"/>
  <c r="K85" i="44"/>
  <c r="J85" i="44"/>
  <c r="I85" i="44"/>
  <c r="H85" i="44"/>
  <c r="K84" i="44"/>
  <c r="J84" i="44"/>
  <c r="I84" i="44"/>
  <c r="H84" i="44"/>
  <c r="K83" i="44"/>
  <c r="J83" i="44"/>
  <c r="I83" i="44"/>
  <c r="N83" i="44" s="1"/>
  <c r="H83" i="44"/>
  <c r="K82" i="44"/>
  <c r="J82" i="44"/>
  <c r="I82" i="44"/>
  <c r="N82" i="44" s="1"/>
  <c r="H82" i="44"/>
  <c r="K81" i="44"/>
  <c r="J81" i="44"/>
  <c r="I81" i="44"/>
  <c r="H81" i="44"/>
  <c r="K80" i="44"/>
  <c r="J80" i="44"/>
  <c r="I80" i="44"/>
  <c r="N80" i="44" s="1"/>
  <c r="H80" i="44"/>
  <c r="K79" i="44"/>
  <c r="J79" i="44"/>
  <c r="I79" i="44"/>
  <c r="N79" i="44" s="1"/>
  <c r="H79" i="44"/>
  <c r="K78" i="44"/>
  <c r="J78" i="44"/>
  <c r="I78" i="44"/>
  <c r="N78" i="44" s="1"/>
  <c r="H78" i="44"/>
  <c r="K77" i="44"/>
  <c r="J77" i="44"/>
  <c r="I77" i="44"/>
  <c r="H77" i="44"/>
  <c r="K76" i="44"/>
  <c r="J76" i="44"/>
  <c r="I76" i="44"/>
  <c r="N76" i="44" s="1"/>
  <c r="H76" i="44"/>
  <c r="K75" i="44"/>
  <c r="J75" i="44"/>
  <c r="I75" i="44"/>
  <c r="H75" i="44"/>
  <c r="K74" i="44"/>
  <c r="J74" i="44"/>
  <c r="I74" i="44"/>
  <c r="N74" i="44" s="1"/>
  <c r="H74" i="44"/>
  <c r="K73" i="44"/>
  <c r="J73" i="44"/>
  <c r="I73" i="44"/>
  <c r="H73" i="44"/>
  <c r="K72" i="44"/>
  <c r="J72" i="44"/>
  <c r="I72" i="44"/>
  <c r="N72" i="44" s="1"/>
  <c r="H72" i="44"/>
  <c r="K71" i="44"/>
  <c r="J71" i="44"/>
  <c r="I71" i="44"/>
  <c r="N71" i="44" s="1"/>
  <c r="H71" i="44"/>
  <c r="K70" i="44"/>
  <c r="J70" i="44"/>
  <c r="I70" i="44"/>
  <c r="N70" i="44" s="1"/>
  <c r="H70" i="44"/>
  <c r="K69" i="44"/>
  <c r="J69" i="44"/>
  <c r="I69" i="44"/>
  <c r="H69" i="44"/>
  <c r="K68" i="44"/>
  <c r="J68" i="44"/>
  <c r="I68" i="44"/>
  <c r="N68" i="44" s="1"/>
  <c r="H68" i="44"/>
  <c r="K67" i="44"/>
  <c r="J67" i="44"/>
  <c r="I67" i="44"/>
  <c r="N67" i="44" s="1"/>
  <c r="H67" i="44"/>
  <c r="K66" i="44"/>
  <c r="J66" i="44"/>
  <c r="I66" i="44"/>
  <c r="N66" i="44" s="1"/>
  <c r="H66" i="44"/>
  <c r="K65" i="44"/>
  <c r="J65" i="44"/>
  <c r="I65" i="44"/>
  <c r="H65" i="44"/>
  <c r="K64" i="44"/>
  <c r="J64" i="44"/>
  <c r="I64" i="44"/>
  <c r="N64" i="44" s="1"/>
  <c r="H64" i="44"/>
  <c r="K63" i="44"/>
  <c r="J63" i="44"/>
  <c r="I63" i="44"/>
  <c r="N63" i="44" s="1"/>
  <c r="H63" i="44"/>
  <c r="K62" i="44"/>
  <c r="J62" i="44"/>
  <c r="I62" i="44"/>
  <c r="Q62" i="44" s="1"/>
  <c r="H62" i="44"/>
  <c r="K61" i="44"/>
  <c r="J61" i="44"/>
  <c r="I61" i="44"/>
  <c r="Q61" i="44" s="1"/>
  <c r="H61" i="44"/>
  <c r="K60" i="44"/>
  <c r="J60" i="44"/>
  <c r="I60" i="44"/>
  <c r="Q60" i="44" s="1"/>
  <c r="H60" i="44"/>
  <c r="K59" i="44"/>
  <c r="J59" i="44"/>
  <c r="I59" i="44"/>
  <c r="Q59" i="44" s="1"/>
  <c r="H59" i="44"/>
  <c r="K58" i="44"/>
  <c r="J58" i="44"/>
  <c r="I58" i="44"/>
  <c r="Q58" i="44" s="1"/>
  <c r="H58" i="44"/>
  <c r="K57" i="44"/>
  <c r="J57" i="44"/>
  <c r="I57" i="44"/>
  <c r="Q57" i="44" s="1"/>
  <c r="H57" i="44"/>
  <c r="K56" i="44"/>
  <c r="J56" i="44"/>
  <c r="I56" i="44"/>
  <c r="Q56" i="44" s="1"/>
  <c r="H56" i="44"/>
  <c r="K55" i="44"/>
  <c r="J55" i="44"/>
  <c r="I55" i="44"/>
  <c r="Q55" i="44" s="1"/>
  <c r="H55" i="44"/>
  <c r="K54" i="44"/>
  <c r="J54" i="44"/>
  <c r="I54" i="44"/>
  <c r="N54" i="44" s="1"/>
  <c r="H54" i="44"/>
  <c r="K53" i="44"/>
  <c r="J53" i="44"/>
  <c r="I53" i="44"/>
  <c r="N53" i="44" s="1"/>
  <c r="H53" i="44"/>
  <c r="K52" i="44"/>
  <c r="J52" i="44"/>
  <c r="I52" i="44"/>
  <c r="N52" i="44" s="1"/>
  <c r="H52" i="44"/>
  <c r="K51" i="44"/>
  <c r="J51" i="44"/>
  <c r="I51" i="44"/>
  <c r="H51" i="44"/>
  <c r="K50" i="44"/>
  <c r="J50" i="44"/>
  <c r="I50" i="44"/>
  <c r="N50" i="44" s="1"/>
  <c r="H50" i="44"/>
  <c r="K49" i="44"/>
  <c r="J49" i="44"/>
  <c r="I49" i="44"/>
  <c r="N49" i="44" s="1"/>
  <c r="H49" i="44"/>
  <c r="K48" i="44"/>
  <c r="J48" i="44"/>
  <c r="I48" i="44"/>
  <c r="N48" i="44" s="1"/>
  <c r="H48" i="44"/>
  <c r="K47" i="44"/>
  <c r="J47" i="44"/>
  <c r="I47" i="44"/>
  <c r="H47" i="44"/>
  <c r="K46" i="44"/>
  <c r="J46" i="44"/>
  <c r="I46" i="44"/>
  <c r="N46" i="44" s="1"/>
  <c r="H46" i="44"/>
  <c r="K45" i="44"/>
  <c r="J45" i="44"/>
  <c r="I45" i="44"/>
  <c r="N45" i="44" s="1"/>
  <c r="H45" i="44"/>
  <c r="K44" i="44"/>
  <c r="J44" i="44"/>
  <c r="I44" i="44"/>
  <c r="N44" i="44" s="1"/>
  <c r="H44" i="44"/>
  <c r="K43" i="44"/>
  <c r="J43" i="44"/>
  <c r="I43" i="44"/>
  <c r="H43" i="44"/>
  <c r="K42" i="44"/>
  <c r="J42" i="44"/>
  <c r="I42" i="44"/>
  <c r="N42" i="44" s="1"/>
  <c r="H42" i="44"/>
  <c r="K41" i="44"/>
  <c r="J41" i="44"/>
  <c r="I41" i="44"/>
  <c r="Q41" i="44" s="1"/>
  <c r="H41" i="44"/>
  <c r="K40" i="44"/>
  <c r="J40" i="44"/>
  <c r="I40" i="44"/>
  <c r="Q40" i="44" s="1"/>
  <c r="H40" i="44"/>
  <c r="K39" i="44"/>
  <c r="J39" i="44"/>
  <c r="I39" i="44"/>
  <c r="Q39" i="44" s="1"/>
  <c r="H39" i="44"/>
  <c r="K38" i="44"/>
  <c r="J38" i="44"/>
  <c r="I38" i="44"/>
  <c r="Q38" i="44" s="1"/>
  <c r="H38" i="44"/>
  <c r="K37" i="44"/>
  <c r="J37" i="44"/>
  <c r="I37" i="44"/>
  <c r="Q37" i="44" s="1"/>
  <c r="H37" i="44"/>
  <c r="K36" i="44"/>
  <c r="J36" i="44"/>
  <c r="I36" i="44"/>
  <c r="H36" i="44"/>
  <c r="K35" i="44"/>
  <c r="J35" i="44"/>
  <c r="I35" i="44"/>
  <c r="H35" i="44"/>
  <c r="K34" i="44"/>
  <c r="J34" i="44"/>
  <c r="I34" i="44"/>
  <c r="H34" i="44"/>
  <c r="K33" i="44"/>
  <c r="J33" i="44"/>
  <c r="I33" i="44"/>
  <c r="H33" i="44"/>
  <c r="K32" i="44"/>
  <c r="J32" i="44"/>
  <c r="I32" i="44"/>
  <c r="H32" i="44"/>
  <c r="K31" i="44"/>
  <c r="J31" i="44"/>
  <c r="I31" i="44"/>
  <c r="H31" i="44"/>
  <c r="K30" i="44"/>
  <c r="J30" i="44"/>
  <c r="I30" i="44"/>
  <c r="H30" i="44"/>
  <c r="K29" i="44"/>
  <c r="J29" i="44"/>
  <c r="I29" i="44"/>
  <c r="H29" i="44"/>
  <c r="K28" i="44"/>
  <c r="J28" i="44"/>
  <c r="I28" i="44"/>
  <c r="H28" i="44"/>
  <c r="K27" i="44"/>
  <c r="J27" i="44"/>
  <c r="I27" i="44"/>
  <c r="H27" i="44"/>
  <c r="K26" i="44"/>
  <c r="J26" i="44"/>
  <c r="I26" i="44"/>
  <c r="H26" i="44"/>
  <c r="K25" i="44"/>
  <c r="J25" i="44"/>
  <c r="I25" i="44"/>
  <c r="H25" i="44"/>
  <c r="K24" i="44"/>
  <c r="J24" i="44"/>
  <c r="I24" i="44"/>
  <c r="H24" i="44"/>
  <c r="K23" i="44"/>
  <c r="J23" i="44"/>
  <c r="I23" i="44"/>
  <c r="H23" i="44"/>
  <c r="K22" i="44"/>
  <c r="J22" i="44"/>
  <c r="I22" i="44"/>
  <c r="H22" i="44"/>
  <c r="K21" i="44"/>
  <c r="J21" i="44"/>
  <c r="I21" i="44"/>
  <c r="H21" i="44"/>
  <c r="K20" i="44"/>
  <c r="J20" i="44"/>
  <c r="I20" i="44"/>
  <c r="H20" i="44"/>
  <c r="K19" i="44"/>
  <c r="J19" i="44"/>
  <c r="I19" i="44"/>
  <c r="H19" i="44"/>
  <c r="K18" i="44"/>
  <c r="J18" i="44"/>
  <c r="I18" i="44"/>
  <c r="H18" i="44"/>
  <c r="K17" i="44"/>
  <c r="J17" i="44"/>
  <c r="I17" i="44"/>
  <c r="H17" i="44"/>
  <c r="K16" i="44"/>
  <c r="J16" i="44"/>
  <c r="I16" i="44"/>
  <c r="H16" i="44"/>
  <c r="K15" i="44"/>
  <c r="J15" i="44"/>
  <c r="I15" i="44"/>
  <c r="H15" i="44"/>
  <c r="K14" i="44"/>
  <c r="J14" i="44"/>
  <c r="I14" i="44"/>
  <c r="H14" i="44"/>
  <c r="K13" i="44"/>
  <c r="J13" i="44"/>
  <c r="I13" i="44"/>
  <c r="H13" i="44"/>
  <c r="K12" i="44"/>
  <c r="J12" i="44"/>
  <c r="I12" i="44"/>
  <c r="H12" i="44"/>
  <c r="K11" i="44"/>
  <c r="J11" i="44"/>
  <c r="I11" i="44"/>
  <c r="H11" i="44"/>
  <c r="K10" i="44"/>
  <c r="J10" i="44"/>
  <c r="I10" i="44"/>
  <c r="H10" i="44"/>
  <c r="K9" i="44"/>
  <c r="J9" i="44"/>
  <c r="I9" i="44"/>
  <c r="H9" i="44"/>
  <c r="K8" i="44"/>
  <c r="J8" i="44"/>
  <c r="I8" i="44"/>
  <c r="H8" i="44"/>
  <c r="K7" i="44"/>
  <c r="J7" i="44"/>
  <c r="I7" i="44"/>
  <c r="H7" i="44"/>
  <c r="K6" i="44"/>
  <c r="J6" i="44"/>
  <c r="I6" i="44"/>
  <c r="H6" i="44"/>
  <c r="K5" i="44"/>
  <c r="J5" i="44"/>
  <c r="I5" i="44"/>
  <c r="H5" i="44"/>
  <c r="Q2" i="44"/>
  <c r="O4" i="44" s="1"/>
  <c r="L6" i="47" l="1"/>
  <c r="Q5" i="47"/>
  <c r="N5" i="47"/>
  <c r="P43" i="47"/>
  <c r="N43" i="47"/>
  <c r="M43" i="47"/>
  <c r="Q43" i="47"/>
  <c r="M62" i="47"/>
  <c r="Q62" i="47"/>
  <c r="P62" i="47"/>
  <c r="N62" i="47"/>
  <c r="M78" i="47"/>
  <c r="Q78" i="47"/>
  <c r="N78" i="47"/>
  <c r="P78" i="47"/>
  <c r="L67" i="47"/>
  <c r="O67" i="47"/>
  <c r="M118" i="47"/>
  <c r="Q118" i="47"/>
  <c r="N118" i="47"/>
  <c r="P118" i="47"/>
  <c r="O56" i="47"/>
  <c r="L56" i="47"/>
  <c r="M103" i="47"/>
  <c r="Q103" i="47"/>
  <c r="P103" i="47"/>
  <c r="N103" i="47"/>
  <c r="O146" i="47"/>
  <c r="L146" i="47"/>
  <c r="L167" i="47"/>
  <c r="O167" i="47"/>
  <c r="N182" i="47"/>
  <c r="P182" i="47"/>
  <c r="M182" i="47"/>
  <c r="Q182" i="47"/>
  <c r="P227" i="47"/>
  <c r="M227" i="47"/>
  <c r="N227" i="47"/>
  <c r="Q227" i="47"/>
  <c r="M259" i="47"/>
  <c r="Q259" i="47"/>
  <c r="P259" i="47"/>
  <c r="N259" i="47"/>
  <c r="O301" i="47"/>
  <c r="L301" i="47"/>
  <c r="O325" i="47"/>
  <c r="L325" i="47"/>
  <c r="N179" i="47"/>
  <c r="Q179" i="47"/>
  <c r="P179" i="47"/>
  <c r="M179" i="47"/>
  <c r="N191" i="47"/>
  <c r="Q191" i="47"/>
  <c r="P191" i="47"/>
  <c r="M191" i="47"/>
  <c r="N221" i="47"/>
  <c r="M221" i="47"/>
  <c r="P221" i="47"/>
  <c r="Q221" i="47"/>
  <c r="M323" i="47"/>
  <c r="Q323" i="47"/>
  <c r="P323" i="47"/>
  <c r="N323" i="47"/>
  <c r="M355" i="47"/>
  <c r="Q355" i="47"/>
  <c r="P355" i="47"/>
  <c r="N355" i="47"/>
  <c r="M387" i="47"/>
  <c r="Q387" i="47"/>
  <c r="P387" i="47"/>
  <c r="N387" i="47"/>
  <c r="M403" i="47"/>
  <c r="Q403" i="47"/>
  <c r="P403" i="47"/>
  <c r="N403" i="47"/>
  <c r="M245" i="47"/>
  <c r="Q245" i="47"/>
  <c r="N245" i="47"/>
  <c r="P245" i="47"/>
  <c r="M261" i="47"/>
  <c r="Q261" i="47"/>
  <c r="N261" i="47"/>
  <c r="P261" i="47"/>
  <c r="M269" i="47"/>
  <c r="Q269" i="47"/>
  <c r="N269" i="47"/>
  <c r="P269" i="47"/>
  <c r="P308" i="47"/>
  <c r="N308" i="47"/>
  <c r="Q308" i="47"/>
  <c r="M308" i="47"/>
  <c r="P324" i="47"/>
  <c r="N324" i="47"/>
  <c r="Q324" i="47"/>
  <c r="M324" i="47"/>
  <c r="O341" i="47"/>
  <c r="L341" i="47"/>
  <c r="O373" i="47"/>
  <c r="L373" i="47"/>
  <c r="L405" i="47"/>
  <c r="O405" i="47"/>
  <c r="M408" i="47"/>
  <c r="Q408" i="47"/>
  <c r="P408" i="47"/>
  <c r="N408" i="47"/>
  <c r="M416" i="47"/>
  <c r="Q416" i="47"/>
  <c r="P416" i="47"/>
  <c r="N416" i="47"/>
  <c r="M432" i="47"/>
  <c r="Q432" i="47"/>
  <c r="P432" i="47"/>
  <c r="N432" i="47"/>
  <c r="N346" i="47"/>
  <c r="Q346" i="47"/>
  <c r="P346" i="47"/>
  <c r="M346" i="47"/>
  <c r="P376" i="47"/>
  <c r="N376" i="47"/>
  <c r="Q376" i="47"/>
  <c r="M376" i="47"/>
  <c r="P328" i="47"/>
  <c r="N328" i="47"/>
  <c r="Q328" i="47"/>
  <c r="M328" i="47"/>
  <c r="O338" i="47"/>
  <c r="L338" i="47"/>
  <c r="N342" i="47"/>
  <c r="Q342" i="47"/>
  <c r="M342" i="47"/>
  <c r="P342" i="47"/>
  <c r="O402" i="47"/>
  <c r="L402" i="47"/>
  <c r="N411" i="47"/>
  <c r="P411" i="47"/>
  <c r="M411" i="47"/>
  <c r="Q411" i="47"/>
  <c r="N419" i="47"/>
  <c r="P419" i="47"/>
  <c r="M419" i="47"/>
  <c r="Q419" i="47"/>
  <c r="N427" i="47"/>
  <c r="P427" i="47"/>
  <c r="M427" i="47"/>
  <c r="Q427" i="47"/>
  <c r="N435" i="47"/>
  <c r="P435" i="47"/>
  <c r="M435" i="47"/>
  <c r="Q435" i="47"/>
  <c r="O345" i="47"/>
  <c r="L345" i="47"/>
  <c r="O366" i="47"/>
  <c r="L366" i="47"/>
  <c r="Q381" i="47"/>
  <c r="N381" i="47"/>
  <c r="M381" i="47"/>
  <c r="P381" i="47"/>
  <c r="M26" i="47"/>
  <c r="Q26" i="47"/>
  <c r="N26" i="47"/>
  <c r="P26" i="47"/>
  <c r="L7" i="47"/>
  <c r="O7" i="47"/>
  <c r="L33" i="47"/>
  <c r="O33" i="47"/>
  <c r="M66" i="47"/>
  <c r="Q66" i="47"/>
  <c r="P66" i="47"/>
  <c r="N66" i="47"/>
  <c r="M82" i="47"/>
  <c r="Q82" i="47"/>
  <c r="N82" i="47"/>
  <c r="P82" i="47"/>
  <c r="L81" i="47"/>
  <c r="O81" i="47"/>
  <c r="Q64" i="47"/>
  <c r="N64" i="47"/>
  <c r="M64" i="47"/>
  <c r="P64" i="47"/>
  <c r="N73" i="47"/>
  <c r="Q73" i="47"/>
  <c r="P73" i="47"/>
  <c r="M73" i="47"/>
  <c r="L59" i="47"/>
  <c r="O59" i="47"/>
  <c r="M87" i="47"/>
  <c r="Q87" i="47"/>
  <c r="P87" i="47"/>
  <c r="N87" i="47"/>
  <c r="N147" i="47"/>
  <c r="Q147" i="47"/>
  <c r="M147" i="47"/>
  <c r="P147" i="47"/>
  <c r="M110" i="47"/>
  <c r="Q110" i="47"/>
  <c r="N110" i="47"/>
  <c r="P110" i="47"/>
  <c r="O130" i="47"/>
  <c r="L130" i="47"/>
  <c r="L151" i="47"/>
  <c r="O151" i="47"/>
  <c r="N155" i="47"/>
  <c r="Q155" i="47"/>
  <c r="M155" i="47"/>
  <c r="P155" i="47"/>
  <c r="N166" i="47"/>
  <c r="Q166" i="47"/>
  <c r="M166" i="47"/>
  <c r="P166" i="47"/>
  <c r="P169" i="47"/>
  <c r="Q169" i="47"/>
  <c r="N169" i="47"/>
  <c r="M169" i="47"/>
  <c r="P133" i="47"/>
  <c r="Q133" i="47"/>
  <c r="N133" i="47"/>
  <c r="M133" i="47"/>
  <c r="O158" i="47"/>
  <c r="L158" i="47"/>
  <c r="P193" i="47"/>
  <c r="Q193" i="47"/>
  <c r="M193" i="47"/>
  <c r="N193" i="47"/>
  <c r="M202" i="47"/>
  <c r="Q202" i="47"/>
  <c r="N202" i="47"/>
  <c r="P202" i="47"/>
  <c r="P220" i="47"/>
  <c r="M220" i="47"/>
  <c r="N220" i="47"/>
  <c r="Q220" i="47"/>
  <c r="N229" i="47"/>
  <c r="M229" i="47"/>
  <c r="P229" i="47"/>
  <c r="Q229" i="47"/>
  <c r="M235" i="47"/>
  <c r="Q235" i="47"/>
  <c r="P235" i="47"/>
  <c r="N235" i="47"/>
  <c r="M267" i="47"/>
  <c r="Q267" i="47"/>
  <c r="P267" i="47"/>
  <c r="N267" i="47"/>
  <c r="L161" i="47"/>
  <c r="O161" i="47"/>
  <c r="L181" i="47"/>
  <c r="O181" i="47"/>
  <c r="M257" i="47"/>
  <c r="Q257" i="47"/>
  <c r="N257" i="47"/>
  <c r="P257" i="47"/>
  <c r="L268" i="47"/>
  <c r="O268" i="47"/>
  <c r="Q273" i="47"/>
  <c r="N273" i="47"/>
  <c r="P273" i="47"/>
  <c r="M273" i="47"/>
  <c r="L280" i="47"/>
  <c r="O280" i="47"/>
  <c r="O286" i="47"/>
  <c r="L286" i="47"/>
  <c r="Q289" i="47"/>
  <c r="N289" i="47"/>
  <c r="P289" i="47"/>
  <c r="M289" i="47"/>
  <c r="L296" i="47"/>
  <c r="O296" i="47"/>
  <c r="O302" i="47"/>
  <c r="L302" i="47"/>
  <c r="Q305" i="47"/>
  <c r="N305" i="47"/>
  <c r="P305" i="47"/>
  <c r="M305" i="47"/>
  <c r="L312" i="47"/>
  <c r="O312" i="47"/>
  <c r="O318" i="47"/>
  <c r="L318" i="47"/>
  <c r="Q321" i="47"/>
  <c r="N321" i="47"/>
  <c r="P321" i="47"/>
  <c r="M321" i="47"/>
  <c r="L328" i="47"/>
  <c r="O328" i="47"/>
  <c r="O334" i="47"/>
  <c r="L334" i="47"/>
  <c r="O346" i="47"/>
  <c r="L346" i="47"/>
  <c r="P364" i="47"/>
  <c r="N364" i="47"/>
  <c r="Q364" i="47"/>
  <c r="M364" i="47"/>
  <c r="O378" i="47"/>
  <c r="L378" i="47"/>
  <c r="P396" i="47"/>
  <c r="N396" i="47"/>
  <c r="Q396" i="47"/>
  <c r="M396" i="47"/>
  <c r="M249" i="47"/>
  <c r="Q249" i="47"/>
  <c r="N249" i="47"/>
  <c r="P249" i="47"/>
  <c r="N266" i="47"/>
  <c r="P266" i="47"/>
  <c r="Q266" i="47"/>
  <c r="M266" i="47"/>
  <c r="Q341" i="47"/>
  <c r="N341" i="47"/>
  <c r="P341" i="47"/>
  <c r="M341" i="47"/>
  <c r="P360" i="47"/>
  <c r="N360" i="47"/>
  <c r="Q360" i="47"/>
  <c r="M360" i="47"/>
  <c r="O369" i="47"/>
  <c r="L369" i="47"/>
  <c r="O390" i="47"/>
  <c r="L390" i="47"/>
  <c r="N394" i="47"/>
  <c r="Q394" i="47"/>
  <c r="P394" i="47"/>
  <c r="M394" i="47"/>
  <c r="P405" i="47"/>
  <c r="N405" i="47"/>
  <c r="Q405" i="47"/>
  <c r="M405" i="47"/>
  <c r="O274" i="47"/>
  <c r="L274" i="47"/>
  <c r="Q277" i="47"/>
  <c r="N277" i="47"/>
  <c r="P277" i="47"/>
  <c r="M277" i="47"/>
  <c r="L284" i="47"/>
  <c r="O284" i="47"/>
  <c r="O290" i="47"/>
  <c r="L290" i="47"/>
  <c r="Q293" i="47"/>
  <c r="N293" i="47"/>
  <c r="P293" i="47"/>
  <c r="M293" i="47"/>
  <c r="L300" i="47"/>
  <c r="O300" i="47"/>
  <c r="O306" i="47"/>
  <c r="L306" i="47"/>
  <c r="Q309" i="47"/>
  <c r="N309" i="47"/>
  <c r="P309" i="47"/>
  <c r="M309" i="47"/>
  <c r="L316" i="47"/>
  <c r="O316" i="47"/>
  <c r="O322" i="47"/>
  <c r="L322" i="47"/>
  <c r="Q325" i="47"/>
  <c r="N325" i="47"/>
  <c r="P325" i="47"/>
  <c r="M325" i="47"/>
  <c r="L332" i="47"/>
  <c r="O332" i="47"/>
  <c r="Q337" i="47"/>
  <c r="N337" i="47"/>
  <c r="M337" i="47"/>
  <c r="P337" i="47"/>
  <c r="Q353" i="47"/>
  <c r="N353" i="47"/>
  <c r="M353" i="47"/>
  <c r="P353" i="47"/>
  <c r="Q369" i="47"/>
  <c r="N369" i="47"/>
  <c r="M369" i="47"/>
  <c r="P369" i="47"/>
  <c r="Q385" i="47"/>
  <c r="N385" i="47"/>
  <c r="M385" i="47"/>
  <c r="P385" i="47"/>
  <c r="Q401" i="47"/>
  <c r="N401" i="47"/>
  <c r="M401" i="47"/>
  <c r="P401" i="47"/>
  <c r="L244" i="47"/>
  <c r="O244" i="47"/>
  <c r="M265" i="47"/>
  <c r="Q265" i="47"/>
  <c r="N265" i="47"/>
  <c r="P265" i="47"/>
  <c r="O350" i="47"/>
  <c r="L350" i="47"/>
  <c r="N354" i="47"/>
  <c r="Q354" i="47"/>
  <c r="M354" i="47"/>
  <c r="P354" i="47"/>
  <c r="Q365" i="47"/>
  <c r="N365" i="47"/>
  <c r="M365" i="47"/>
  <c r="P365" i="47"/>
  <c r="P384" i="47"/>
  <c r="N384" i="47"/>
  <c r="Q384" i="47"/>
  <c r="M384" i="47"/>
  <c r="O393" i="47"/>
  <c r="L393" i="47"/>
  <c r="L21" i="47"/>
  <c r="O21" i="47"/>
  <c r="Q16" i="47"/>
  <c r="N16" i="47"/>
  <c r="P16" i="47"/>
  <c r="M16" i="47"/>
  <c r="P23" i="47"/>
  <c r="Q23" i="47"/>
  <c r="M23" i="47"/>
  <c r="N23" i="47"/>
  <c r="O68" i="47"/>
  <c r="L68" i="47"/>
  <c r="N69" i="47"/>
  <c r="Q69" i="47"/>
  <c r="M69" i="47"/>
  <c r="P69" i="47"/>
  <c r="L79" i="47"/>
  <c r="O79" i="47"/>
  <c r="L137" i="47"/>
  <c r="O137" i="47"/>
  <c r="N76" i="47"/>
  <c r="Q76" i="47"/>
  <c r="M76" i="47"/>
  <c r="P76" i="47"/>
  <c r="P141" i="47"/>
  <c r="Q141" i="47"/>
  <c r="N141" i="47"/>
  <c r="M141" i="47"/>
  <c r="P185" i="47"/>
  <c r="Q185" i="47"/>
  <c r="M185" i="47"/>
  <c r="N185" i="47"/>
  <c r="N205" i="47"/>
  <c r="M205" i="47"/>
  <c r="P205" i="47"/>
  <c r="Q205" i="47"/>
  <c r="M226" i="47"/>
  <c r="Q226" i="47"/>
  <c r="N226" i="47"/>
  <c r="P226" i="47"/>
  <c r="M247" i="47"/>
  <c r="Q247" i="47"/>
  <c r="P247" i="47"/>
  <c r="N247" i="47"/>
  <c r="M295" i="47"/>
  <c r="Q295" i="47"/>
  <c r="P295" i="47"/>
  <c r="N295" i="47"/>
  <c r="M343" i="47"/>
  <c r="Q343" i="47"/>
  <c r="P343" i="47"/>
  <c r="N343" i="47"/>
  <c r="M375" i="47"/>
  <c r="Q375" i="47"/>
  <c r="P375" i="47"/>
  <c r="N375" i="47"/>
  <c r="N146" i="47"/>
  <c r="Q146" i="47"/>
  <c r="P146" i="47"/>
  <c r="M146" i="47"/>
  <c r="M30" i="47"/>
  <c r="Q30" i="47"/>
  <c r="N30" i="47"/>
  <c r="P30" i="47"/>
  <c r="L19" i="47"/>
  <c r="O19" i="47"/>
  <c r="M46" i="47"/>
  <c r="Q46" i="47"/>
  <c r="P46" i="47"/>
  <c r="N46" i="47"/>
  <c r="M12" i="47"/>
  <c r="Q12" i="47"/>
  <c r="N12" i="47"/>
  <c r="P12" i="47"/>
  <c r="M50" i="47"/>
  <c r="Q50" i="47"/>
  <c r="P50" i="47"/>
  <c r="N50" i="47"/>
  <c r="M86" i="47"/>
  <c r="N86" i="47"/>
  <c r="P86" i="47"/>
  <c r="Q86" i="47"/>
  <c r="N61" i="47"/>
  <c r="Q61" i="47"/>
  <c r="M61" i="47"/>
  <c r="P61" i="47"/>
  <c r="N25" i="47"/>
  <c r="Q25" i="47"/>
  <c r="P25" i="47"/>
  <c r="M25" i="47"/>
  <c r="O61" i="47"/>
  <c r="L61" i="47"/>
  <c r="P75" i="47"/>
  <c r="Q75" i="47"/>
  <c r="M75" i="47"/>
  <c r="N75" i="47"/>
  <c r="M108" i="47"/>
  <c r="Q108" i="47"/>
  <c r="P108" i="47"/>
  <c r="N108" i="47"/>
  <c r="M124" i="47"/>
  <c r="Q124" i="47"/>
  <c r="P124" i="47"/>
  <c r="N124" i="47"/>
  <c r="P63" i="47"/>
  <c r="N63" i="47"/>
  <c r="Q63" i="47"/>
  <c r="M63" i="47"/>
  <c r="P111" i="47"/>
  <c r="N111" i="47"/>
  <c r="Q111" i="47"/>
  <c r="M111" i="47"/>
  <c r="N142" i="47"/>
  <c r="Q142" i="47"/>
  <c r="M142" i="47"/>
  <c r="P142" i="47"/>
  <c r="N29" i="47"/>
  <c r="Q29" i="47"/>
  <c r="P29" i="47"/>
  <c r="M29" i="47"/>
  <c r="N85" i="47"/>
  <c r="Q85" i="47"/>
  <c r="P85" i="47"/>
  <c r="M85" i="47"/>
  <c r="L135" i="47"/>
  <c r="O135" i="47"/>
  <c r="N150" i="47"/>
  <c r="Q150" i="47"/>
  <c r="M150" i="47"/>
  <c r="P150" i="47"/>
  <c r="P97" i="47"/>
  <c r="M97" i="47"/>
  <c r="Q97" i="47"/>
  <c r="N97" i="47"/>
  <c r="P149" i="47"/>
  <c r="Q149" i="47"/>
  <c r="N149" i="47"/>
  <c r="M149" i="47"/>
  <c r="O186" i="47"/>
  <c r="L186" i="47"/>
  <c r="P211" i="47"/>
  <c r="M211" i="47"/>
  <c r="N211" i="47"/>
  <c r="Q211" i="47"/>
  <c r="M243" i="47"/>
  <c r="Q243" i="47"/>
  <c r="P243" i="47"/>
  <c r="N243" i="47"/>
  <c r="O273" i="47"/>
  <c r="L273" i="47"/>
  <c r="O277" i="47"/>
  <c r="L277" i="47"/>
  <c r="O281" i="47"/>
  <c r="L281" i="47"/>
  <c r="O289" i="47"/>
  <c r="L289" i="47"/>
  <c r="O297" i="47"/>
  <c r="L297" i="47"/>
  <c r="O305" i="47"/>
  <c r="L305" i="47"/>
  <c r="O313" i="47"/>
  <c r="L313" i="47"/>
  <c r="O321" i="47"/>
  <c r="L321" i="47"/>
  <c r="O329" i="47"/>
  <c r="L329" i="47"/>
  <c r="N143" i="47"/>
  <c r="Q143" i="47"/>
  <c r="P143" i="47"/>
  <c r="M143" i="47"/>
  <c r="L179" i="47"/>
  <c r="O179" i="47"/>
  <c r="N186" i="47"/>
  <c r="M186" i="47"/>
  <c r="Q186" i="47"/>
  <c r="P186" i="47"/>
  <c r="O194" i="47"/>
  <c r="L194" i="47"/>
  <c r="L109" i="47"/>
  <c r="O109" i="47"/>
  <c r="L125" i="47"/>
  <c r="O125" i="47"/>
  <c r="P157" i="47"/>
  <c r="Q157" i="47"/>
  <c r="N157" i="47"/>
  <c r="M157" i="47"/>
  <c r="L173" i="47"/>
  <c r="O173" i="47"/>
  <c r="N178" i="47"/>
  <c r="Q178" i="47"/>
  <c r="M178" i="47"/>
  <c r="P178" i="47"/>
  <c r="M210" i="47"/>
  <c r="Q210" i="47"/>
  <c r="N210" i="47"/>
  <c r="P210" i="47"/>
  <c r="P228" i="47"/>
  <c r="M228" i="47"/>
  <c r="N228" i="47"/>
  <c r="Q228" i="47"/>
  <c r="M283" i="47"/>
  <c r="Q283" i="47"/>
  <c r="P283" i="47"/>
  <c r="N283" i="47"/>
  <c r="M299" i="47"/>
  <c r="Q299" i="47"/>
  <c r="P299" i="47"/>
  <c r="N299" i="47"/>
  <c r="M315" i="47"/>
  <c r="Q315" i="47"/>
  <c r="P315" i="47"/>
  <c r="N315" i="47"/>
  <c r="M331" i="47"/>
  <c r="Q331" i="47"/>
  <c r="P331" i="47"/>
  <c r="N331" i="47"/>
  <c r="M347" i="47"/>
  <c r="Q347" i="47"/>
  <c r="P347" i="47"/>
  <c r="N347" i="47"/>
  <c r="M363" i="47"/>
  <c r="Q363" i="47"/>
  <c r="P363" i="47"/>
  <c r="N363" i="47"/>
  <c r="M379" i="47"/>
  <c r="Q379" i="47"/>
  <c r="P379" i="47"/>
  <c r="N379" i="47"/>
  <c r="M395" i="47"/>
  <c r="Q395" i="47"/>
  <c r="P395" i="47"/>
  <c r="N395" i="47"/>
  <c r="N135" i="47"/>
  <c r="Q135" i="47"/>
  <c r="P135" i="47"/>
  <c r="M135" i="47"/>
  <c r="N167" i="47"/>
  <c r="Q167" i="47"/>
  <c r="P167" i="47"/>
  <c r="M167" i="47"/>
  <c r="N183" i="47"/>
  <c r="Q183" i="47"/>
  <c r="M183" i="47"/>
  <c r="P183" i="47"/>
  <c r="P223" i="47"/>
  <c r="M223" i="47"/>
  <c r="N223" i="47"/>
  <c r="Q223" i="47"/>
  <c r="M230" i="47"/>
  <c r="Q230" i="47"/>
  <c r="N230" i="47"/>
  <c r="P230" i="47"/>
  <c r="N242" i="47"/>
  <c r="P242" i="47"/>
  <c r="Q242" i="47"/>
  <c r="M242" i="47"/>
  <c r="P284" i="47"/>
  <c r="N284" i="47"/>
  <c r="Q284" i="47"/>
  <c r="M284" i="47"/>
  <c r="P300" i="47"/>
  <c r="N300" i="47"/>
  <c r="Q300" i="47"/>
  <c r="M300" i="47"/>
  <c r="P316" i="47"/>
  <c r="N316" i="47"/>
  <c r="Q316" i="47"/>
  <c r="M316" i="47"/>
  <c r="P332" i="47"/>
  <c r="N332" i="47"/>
  <c r="Q332" i="47"/>
  <c r="M332" i="47"/>
  <c r="Q345" i="47"/>
  <c r="N345" i="47"/>
  <c r="M345" i="47"/>
  <c r="P345" i="47"/>
  <c r="N350" i="47"/>
  <c r="Q350" i="47"/>
  <c r="M350" i="47"/>
  <c r="P350" i="47"/>
  <c r="O357" i="47"/>
  <c r="L357" i="47"/>
  <c r="Q377" i="47"/>
  <c r="N377" i="47"/>
  <c r="M377" i="47"/>
  <c r="P377" i="47"/>
  <c r="N382" i="47"/>
  <c r="Q382" i="47"/>
  <c r="M382" i="47"/>
  <c r="P382" i="47"/>
  <c r="O389" i="47"/>
  <c r="L389" i="47"/>
  <c r="N407" i="47"/>
  <c r="P407" i="47"/>
  <c r="Q407" i="47"/>
  <c r="M407" i="47"/>
  <c r="N415" i="47"/>
  <c r="P415" i="47"/>
  <c r="Q415" i="47"/>
  <c r="M415" i="47"/>
  <c r="N423" i="47"/>
  <c r="P423" i="47"/>
  <c r="Q423" i="47"/>
  <c r="M423" i="47"/>
  <c r="N431" i="47"/>
  <c r="P431" i="47"/>
  <c r="Q431" i="47"/>
  <c r="M431" i="47"/>
  <c r="P344" i="47"/>
  <c r="N344" i="47"/>
  <c r="Q344" i="47"/>
  <c r="M344" i="47"/>
  <c r="O353" i="47"/>
  <c r="L353" i="47"/>
  <c r="O374" i="47"/>
  <c r="L374" i="47"/>
  <c r="N378" i="47"/>
  <c r="Q378" i="47"/>
  <c r="P378" i="47"/>
  <c r="M378" i="47"/>
  <c r="Q389" i="47"/>
  <c r="N389" i="47"/>
  <c r="P389" i="47"/>
  <c r="M389" i="47"/>
  <c r="M241" i="47"/>
  <c r="Q241" i="47"/>
  <c r="N241" i="47"/>
  <c r="P241" i="47"/>
  <c r="L252" i="47"/>
  <c r="O252" i="47"/>
  <c r="P272" i="47"/>
  <c r="N272" i="47"/>
  <c r="Q272" i="47"/>
  <c r="M272" i="47"/>
  <c r="P288" i="47"/>
  <c r="N288" i="47"/>
  <c r="Q288" i="47"/>
  <c r="M288" i="47"/>
  <c r="P304" i="47"/>
  <c r="N304" i="47"/>
  <c r="Q304" i="47"/>
  <c r="M304" i="47"/>
  <c r="P320" i="47"/>
  <c r="N320" i="47"/>
  <c r="Q320" i="47"/>
  <c r="M320" i="47"/>
  <c r="P340" i="47"/>
  <c r="N340" i="47"/>
  <c r="Q340" i="47"/>
  <c r="M340" i="47"/>
  <c r="P356" i="47"/>
  <c r="N356" i="47"/>
  <c r="Q356" i="47"/>
  <c r="M356" i="47"/>
  <c r="P372" i="47"/>
  <c r="N372" i="47"/>
  <c r="Q372" i="47"/>
  <c r="M372" i="47"/>
  <c r="P388" i="47"/>
  <c r="N388" i="47"/>
  <c r="Q388" i="47"/>
  <c r="M388" i="47"/>
  <c r="P404" i="47"/>
  <c r="N404" i="47"/>
  <c r="Q404" i="47"/>
  <c r="M404" i="47"/>
  <c r="N250" i="47"/>
  <c r="P250" i="47"/>
  <c r="Q250" i="47"/>
  <c r="M250" i="47"/>
  <c r="N338" i="47"/>
  <c r="Q338" i="47"/>
  <c r="M338" i="47"/>
  <c r="P338" i="47"/>
  <c r="Q349" i="47"/>
  <c r="N349" i="47"/>
  <c r="M349" i="47"/>
  <c r="P349" i="47"/>
  <c r="P368" i="47"/>
  <c r="N368" i="47"/>
  <c r="Q368" i="47"/>
  <c r="M368" i="47"/>
  <c r="O377" i="47"/>
  <c r="L377" i="47"/>
  <c r="O398" i="47"/>
  <c r="L398" i="47"/>
  <c r="N402" i="47"/>
  <c r="Q402" i="47"/>
  <c r="M402" i="47"/>
  <c r="P402" i="47"/>
  <c r="M410" i="47"/>
  <c r="Q410" i="47"/>
  <c r="N410" i="47"/>
  <c r="P410" i="47"/>
  <c r="M418" i="47"/>
  <c r="Q418" i="47"/>
  <c r="N418" i="47"/>
  <c r="P418" i="47"/>
  <c r="M426" i="47"/>
  <c r="Q426" i="47"/>
  <c r="N426" i="47"/>
  <c r="P426" i="47"/>
  <c r="M434" i="47"/>
  <c r="Q434" i="47"/>
  <c r="N434" i="47"/>
  <c r="P434" i="47"/>
  <c r="M6" i="47"/>
  <c r="N6" i="47" s="1"/>
  <c r="P6" i="47"/>
  <c r="Q6" i="47" s="1"/>
  <c r="M22" i="47"/>
  <c r="Q22" i="47"/>
  <c r="N22" i="47"/>
  <c r="P22" i="47"/>
  <c r="N9" i="47"/>
  <c r="P9" i="47"/>
  <c r="Q9" i="47"/>
  <c r="M9" i="47"/>
  <c r="P31" i="47"/>
  <c r="Q31" i="47"/>
  <c r="M31" i="47"/>
  <c r="N31" i="47"/>
  <c r="M42" i="47"/>
  <c r="Q42" i="47"/>
  <c r="N42" i="47"/>
  <c r="P42" i="47"/>
  <c r="M54" i="47"/>
  <c r="Q54" i="47"/>
  <c r="P54" i="47"/>
  <c r="N54" i="47"/>
  <c r="N45" i="47"/>
  <c r="P45" i="47"/>
  <c r="Q45" i="47"/>
  <c r="M45" i="47"/>
  <c r="P59" i="47"/>
  <c r="N59" i="47"/>
  <c r="Q59" i="47"/>
  <c r="M59" i="47"/>
  <c r="O65" i="47"/>
  <c r="L65" i="47"/>
  <c r="N49" i="47"/>
  <c r="P49" i="47"/>
  <c r="M49" i="47"/>
  <c r="Q49" i="47"/>
  <c r="P96" i="47"/>
  <c r="M96" i="47"/>
  <c r="N96" i="47"/>
  <c r="Q96" i="47"/>
  <c r="M148" i="47"/>
  <c r="Q148" i="47"/>
  <c r="N148" i="47"/>
  <c r="P148" i="47"/>
  <c r="M164" i="47"/>
  <c r="Q164" i="47"/>
  <c r="N164" i="47"/>
  <c r="P164" i="47"/>
  <c r="M180" i="47"/>
  <c r="Q180" i="47"/>
  <c r="N180" i="47"/>
  <c r="P180" i="47"/>
  <c r="M48" i="47"/>
  <c r="Q48" i="47"/>
  <c r="N48" i="47"/>
  <c r="P48" i="47"/>
  <c r="N84" i="47"/>
  <c r="M84" i="47"/>
  <c r="Q84" i="47"/>
  <c r="P84" i="47"/>
  <c r="M91" i="47"/>
  <c r="Q91" i="47"/>
  <c r="N91" i="47"/>
  <c r="P91" i="47"/>
  <c r="M116" i="47"/>
  <c r="Q116" i="47"/>
  <c r="P116" i="47"/>
  <c r="N116" i="47"/>
  <c r="N94" i="47"/>
  <c r="M94" i="47"/>
  <c r="P94" i="47"/>
  <c r="Q94" i="47"/>
  <c r="P105" i="47"/>
  <c r="M105" i="47"/>
  <c r="Q105" i="47"/>
  <c r="N105" i="47"/>
  <c r="O138" i="47"/>
  <c r="L138" i="47"/>
  <c r="L159" i="47"/>
  <c r="O159" i="47"/>
  <c r="N163" i="47"/>
  <c r="Q163" i="47"/>
  <c r="M163" i="47"/>
  <c r="P163" i="47"/>
  <c r="N174" i="47"/>
  <c r="P174" i="47"/>
  <c r="Q174" i="47"/>
  <c r="M174" i="47"/>
  <c r="N190" i="47"/>
  <c r="P190" i="47"/>
  <c r="Q190" i="47"/>
  <c r="M190" i="47"/>
  <c r="O72" i="47"/>
  <c r="L72" i="47"/>
  <c r="M126" i="47"/>
  <c r="Q126" i="47"/>
  <c r="N126" i="47"/>
  <c r="P126" i="47"/>
  <c r="O84" i="47"/>
  <c r="L84" i="47"/>
  <c r="O142" i="47"/>
  <c r="L142" i="47"/>
  <c r="P195" i="47"/>
  <c r="M195" i="47"/>
  <c r="N195" i="47"/>
  <c r="Q195" i="47"/>
  <c r="O285" i="47"/>
  <c r="L285" i="47"/>
  <c r="O293" i="47"/>
  <c r="L293" i="47"/>
  <c r="O309" i="47"/>
  <c r="L309" i="47"/>
  <c r="O317" i="47"/>
  <c r="L317" i="47"/>
  <c r="O333" i="47"/>
  <c r="L333" i="47"/>
  <c r="N102" i="47"/>
  <c r="M102" i="47"/>
  <c r="P102" i="47"/>
  <c r="Q102" i="47"/>
  <c r="N159" i="47"/>
  <c r="Q159" i="47"/>
  <c r="P159" i="47"/>
  <c r="M159" i="47"/>
  <c r="M206" i="47"/>
  <c r="Q206" i="47"/>
  <c r="P206" i="47"/>
  <c r="N206" i="47"/>
  <c r="M233" i="47"/>
  <c r="Q233" i="47"/>
  <c r="N233" i="47"/>
  <c r="P233" i="47"/>
  <c r="P115" i="47"/>
  <c r="N115" i="47"/>
  <c r="M115" i="47"/>
  <c r="Q115" i="47"/>
  <c r="M122" i="47"/>
  <c r="Q122" i="47"/>
  <c r="N122" i="47"/>
  <c r="P122" i="47"/>
  <c r="O150" i="47"/>
  <c r="L150" i="47"/>
  <c r="P196" i="47"/>
  <c r="M196" i="47"/>
  <c r="N196" i="47"/>
  <c r="Q196" i="47"/>
  <c r="M291" i="47"/>
  <c r="Q291" i="47"/>
  <c r="P291" i="47"/>
  <c r="N291" i="47"/>
  <c r="M307" i="47"/>
  <c r="Q307" i="47"/>
  <c r="P307" i="47"/>
  <c r="N307" i="47"/>
  <c r="M339" i="47"/>
  <c r="Q339" i="47"/>
  <c r="P339" i="47"/>
  <c r="N339" i="47"/>
  <c r="M371" i="47"/>
  <c r="Q371" i="47"/>
  <c r="P371" i="47"/>
  <c r="N371" i="47"/>
  <c r="N151" i="47"/>
  <c r="Q151" i="47"/>
  <c r="P151" i="47"/>
  <c r="M151" i="47"/>
  <c r="M198" i="47"/>
  <c r="Q198" i="47"/>
  <c r="N198" i="47"/>
  <c r="P198" i="47"/>
  <c r="M237" i="47"/>
  <c r="Q237" i="47"/>
  <c r="N237" i="47"/>
  <c r="P237" i="47"/>
  <c r="M253" i="47"/>
  <c r="Q253" i="47"/>
  <c r="N253" i="47"/>
  <c r="P253" i="47"/>
  <c r="P276" i="47"/>
  <c r="N276" i="47"/>
  <c r="Q276" i="47"/>
  <c r="M276" i="47"/>
  <c r="P292" i="47"/>
  <c r="N292" i="47"/>
  <c r="Q292" i="47"/>
  <c r="M292" i="47"/>
  <c r="Q361" i="47"/>
  <c r="N361" i="47"/>
  <c r="M361" i="47"/>
  <c r="P361" i="47"/>
  <c r="N366" i="47"/>
  <c r="Q366" i="47"/>
  <c r="M366" i="47"/>
  <c r="P366" i="47"/>
  <c r="Q393" i="47"/>
  <c r="N393" i="47"/>
  <c r="M393" i="47"/>
  <c r="P393" i="47"/>
  <c r="N398" i="47"/>
  <c r="Q398" i="47"/>
  <c r="M398" i="47"/>
  <c r="P398" i="47"/>
  <c r="M424" i="47"/>
  <c r="Q424" i="47"/>
  <c r="P424" i="47"/>
  <c r="N424" i="47"/>
  <c r="L260" i="47"/>
  <c r="O260" i="47"/>
  <c r="O342" i="47"/>
  <c r="L342" i="47"/>
  <c r="Q357" i="47"/>
  <c r="N357" i="47"/>
  <c r="P357" i="47"/>
  <c r="M357" i="47"/>
  <c r="O385" i="47"/>
  <c r="L385" i="47"/>
  <c r="P280" i="47"/>
  <c r="N280" i="47"/>
  <c r="Q280" i="47"/>
  <c r="M280" i="47"/>
  <c r="P296" i="47"/>
  <c r="N296" i="47"/>
  <c r="Q296" i="47"/>
  <c r="M296" i="47"/>
  <c r="P312" i="47"/>
  <c r="N312" i="47"/>
  <c r="Q312" i="47"/>
  <c r="M312" i="47"/>
  <c r="O354" i="47"/>
  <c r="L354" i="47"/>
  <c r="N358" i="47"/>
  <c r="Q358" i="47"/>
  <c r="M358" i="47"/>
  <c r="P358" i="47"/>
  <c r="O370" i="47"/>
  <c r="L370" i="47"/>
  <c r="N374" i="47"/>
  <c r="Q374" i="47"/>
  <c r="M374" i="47"/>
  <c r="P374" i="47"/>
  <c r="O386" i="47"/>
  <c r="L386" i="47"/>
  <c r="N390" i="47"/>
  <c r="Q390" i="47"/>
  <c r="M390" i="47"/>
  <c r="P390" i="47"/>
  <c r="P336" i="47"/>
  <c r="N336" i="47"/>
  <c r="Q336" i="47"/>
  <c r="M336" i="47"/>
  <c r="N370" i="47"/>
  <c r="Q370" i="47"/>
  <c r="M370" i="47"/>
  <c r="P370" i="47"/>
  <c r="P400" i="47"/>
  <c r="N400" i="47"/>
  <c r="Q400" i="47"/>
  <c r="M400" i="47"/>
  <c r="M8" i="47"/>
  <c r="Q8" i="47"/>
  <c r="N8" i="47"/>
  <c r="P8" i="47"/>
  <c r="N28" i="47"/>
  <c r="P28" i="47"/>
  <c r="M28" i="47"/>
  <c r="Q28" i="47"/>
  <c r="L29" i="47"/>
  <c r="O29" i="47"/>
  <c r="L15" i="47"/>
  <c r="O15" i="47"/>
  <c r="L27" i="47"/>
  <c r="O27" i="47"/>
  <c r="M52" i="47"/>
  <c r="Q52" i="47"/>
  <c r="N52" i="47"/>
  <c r="P52" i="47"/>
  <c r="O73" i="47"/>
  <c r="L73" i="47"/>
  <c r="N53" i="47"/>
  <c r="P53" i="47"/>
  <c r="Q53" i="47"/>
  <c r="M53" i="47"/>
  <c r="O17" i="47"/>
  <c r="L17" i="47"/>
  <c r="P83" i="47"/>
  <c r="Q83" i="47"/>
  <c r="M83" i="47"/>
  <c r="N83" i="47"/>
  <c r="M112" i="47"/>
  <c r="Q112" i="47"/>
  <c r="P112" i="47"/>
  <c r="N112" i="47"/>
  <c r="M136" i="47"/>
  <c r="Q136" i="47"/>
  <c r="N136" i="47"/>
  <c r="P136" i="47"/>
  <c r="M152" i="47"/>
  <c r="Q152" i="47"/>
  <c r="N152" i="47"/>
  <c r="P152" i="47"/>
  <c r="M168" i="47"/>
  <c r="Q168" i="47"/>
  <c r="N168" i="47"/>
  <c r="P168" i="47"/>
  <c r="M184" i="47"/>
  <c r="Q184" i="47"/>
  <c r="N184" i="47"/>
  <c r="P184" i="47"/>
  <c r="O69" i="47"/>
  <c r="L69" i="47"/>
  <c r="N81" i="47"/>
  <c r="Q81" i="47"/>
  <c r="M81" i="47"/>
  <c r="P81" i="47"/>
  <c r="P104" i="47"/>
  <c r="M104" i="47"/>
  <c r="N104" i="47"/>
  <c r="Q104" i="47"/>
  <c r="P71" i="47"/>
  <c r="N71" i="47"/>
  <c r="Q71" i="47"/>
  <c r="M71" i="47"/>
  <c r="L113" i="47"/>
  <c r="O113" i="47"/>
  <c r="P127" i="47"/>
  <c r="N127" i="47"/>
  <c r="Q127" i="47"/>
  <c r="M127" i="47"/>
  <c r="L143" i="47"/>
  <c r="O143" i="47"/>
  <c r="N158" i="47"/>
  <c r="Q158" i="47"/>
  <c r="M158" i="47"/>
  <c r="P158" i="47"/>
  <c r="P161" i="47"/>
  <c r="Q161" i="47"/>
  <c r="N161" i="47"/>
  <c r="M161" i="47"/>
  <c r="L121" i="47"/>
  <c r="O121" i="47"/>
  <c r="L191" i="47"/>
  <c r="O191" i="47"/>
  <c r="L117" i="47"/>
  <c r="O117" i="47"/>
  <c r="L187" i="47"/>
  <c r="O187" i="47"/>
  <c r="N197" i="47"/>
  <c r="M197" i="47"/>
  <c r="P197" i="47"/>
  <c r="Q197" i="47"/>
  <c r="N286" i="47"/>
  <c r="Q286" i="47"/>
  <c r="M286" i="47"/>
  <c r="P286" i="47"/>
  <c r="N294" i="47"/>
  <c r="Q294" i="47"/>
  <c r="M294" i="47"/>
  <c r="P294" i="47"/>
  <c r="N302" i="47"/>
  <c r="Q302" i="47"/>
  <c r="M302" i="47"/>
  <c r="P302" i="47"/>
  <c r="N310" i="47"/>
  <c r="Q310" i="47"/>
  <c r="M310" i="47"/>
  <c r="P310" i="47"/>
  <c r="N318" i="47"/>
  <c r="Q318" i="47"/>
  <c r="M318" i="47"/>
  <c r="P318" i="47"/>
  <c r="N326" i="47"/>
  <c r="Q326" i="47"/>
  <c r="M326" i="47"/>
  <c r="P326" i="47"/>
  <c r="N334" i="47"/>
  <c r="Q334" i="47"/>
  <c r="M334" i="47"/>
  <c r="P334" i="47"/>
  <c r="L147" i="47"/>
  <c r="O147" i="47"/>
  <c r="N154" i="47"/>
  <c r="Q154" i="47"/>
  <c r="P154" i="47"/>
  <c r="M154" i="47"/>
  <c r="L169" i="47"/>
  <c r="O169" i="47"/>
  <c r="O166" i="47"/>
  <c r="L166" i="47"/>
  <c r="M239" i="47"/>
  <c r="Q239" i="47"/>
  <c r="P239" i="47"/>
  <c r="N239" i="47"/>
  <c r="M255" i="47"/>
  <c r="Q255" i="47"/>
  <c r="P255" i="47"/>
  <c r="N255" i="47"/>
  <c r="M263" i="47"/>
  <c r="Q263" i="47"/>
  <c r="P263" i="47"/>
  <c r="N263" i="47"/>
  <c r="M311" i="47"/>
  <c r="Q311" i="47"/>
  <c r="P311" i="47"/>
  <c r="N311" i="47"/>
  <c r="M327" i="47"/>
  <c r="Q327" i="47"/>
  <c r="P327" i="47"/>
  <c r="N327" i="47"/>
  <c r="M359" i="47"/>
  <c r="Q359" i="47"/>
  <c r="P359" i="47"/>
  <c r="N359" i="47"/>
  <c r="M391" i="47"/>
  <c r="Q391" i="47"/>
  <c r="P391" i="47"/>
  <c r="N391" i="47"/>
  <c r="L129" i="47"/>
  <c r="O129" i="47"/>
  <c r="L139" i="47"/>
  <c r="O139" i="47"/>
  <c r="M10" i="47"/>
  <c r="Q10" i="47"/>
  <c r="P10" i="47"/>
  <c r="N10" i="47"/>
  <c r="M14" i="47"/>
  <c r="Q14" i="47"/>
  <c r="P14" i="47"/>
  <c r="N14" i="47"/>
  <c r="N20" i="47"/>
  <c r="P20" i="47"/>
  <c r="Q20" i="47"/>
  <c r="M20" i="47"/>
  <c r="N24" i="47"/>
  <c r="M24" i="47"/>
  <c r="Q24" i="47"/>
  <c r="P24" i="47"/>
  <c r="O32" i="47"/>
  <c r="L32" i="47"/>
  <c r="M70" i="47"/>
  <c r="Q70" i="47"/>
  <c r="P70" i="47"/>
  <c r="N70" i="47"/>
  <c r="O57" i="47"/>
  <c r="L57" i="47"/>
  <c r="Q72" i="47"/>
  <c r="N72" i="47"/>
  <c r="M72" i="47"/>
  <c r="P72" i="47"/>
  <c r="M38" i="47"/>
  <c r="Q38" i="47"/>
  <c r="P38" i="47"/>
  <c r="N38" i="47"/>
  <c r="P67" i="47"/>
  <c r="N67" i="47"/>
  <c r="Q67" i="47"/>
  <c r="M67" i="47"/>
  <c r="N80" i="47"/>
  <c r="P80" i="47"/>
  <c r="Q80" i="47"/>
  <c r="M80" i="47"/>
  <c r="O24" i="47"/>
  <c r="L24" i="47"/>
  <c r="Q68" i="47"/>
  <c r="N68" i="47"/>
  <c r="P68" i="47"/>
  <c r="M68" i="47"/>
  <c r="L77" i="47"/>
  <c r="O77" i="47"/>
  <c r="M99" i="47"/>
  <c r="Q99" i="47"/>
  <c r="N99" i="47"/>
  <c r="P99" i="47"/>
  <c r="M140" i="47"/>
  <c r="Q140" i="47"/>
  <c r="N140" i="47"/>
  <c r="P140" i="47"/>
  <c r="M156" i="47"/>
  <c r="Q156" i="47"/>
  <c r="N156" i="47"/>
  <c r="P156" i="47"/>
  <c r="M172" i="47"/>
  <c r="Q172" i="47"/>
  <c r="N172" i="47"/>
  <c r="P172" i="47"/>
  <c r="M188" i="47"/>
  <c r="Q188" i="47"/>
  <c r="N188" i="47"/>
  <c r="P188" i="47"/>
  <c r="N65" i="47"/>
  <c r="Q65" i="47"/>
  <c r="P65" i="47"/>
  <c r="M65" i="47"/>
  <c r="P88" i="47"/>
  <c r="M88" i="47"/>
  <c r="N88" i="47"/>
  <c r="Q88" i="47"/>
  <c r="L85" i="47"/>
  <c r="O85" i="47"/>
  <c r="N131" i="47"/>
  <c r="Q131" i="47"/>
  <c r="M131" i="47"/>
  <c r="P131" i="47"/>
  <c r="P145" i="47"/>
  <c r="Q145" i="47"/>
  <c r="N145" i="47"/>
  <c r="M145" i="47"/>
  <c r="O170" i="47"/>
  <c r="L170" i="47"/>
  <c r="O64" i="47"/>
  <c r="L64" i="47"/>
  <c r="P89" i="47"/>
  <c r="M89" i="47"/>
  <c r="Q89" i="47"/>
  <c r="N89" i="47"/>
  <c r="P119" i="47"/>
  <c r="N119" i="47"/>
  <c r="Q119" i="47"/>
  <c r="M119" i="47"/>
  <c r="N139" i="47"/>
  <c r="Q139" i="47"/>
  <c r="M139" i="47"/>
  <c r="P139" i="47"/>
  <c r="P153" i="47"/>
  <c r="Q153" i="47"/>
  <c r="N153" i="47"/>
  <c r="M153" i="47"/>
  <c r="M18" i="47"/>
  <c r="Q18" i="47"/>
  <c r="N18" i="47"/>
  <c r="P18" i="47"/>
  <c r="M34" i="47"/>
  <c r="Q34" i="47"/>
  <c r="P34" i="47"/>
  <c r="N34" i="47"/>
  <c r="N17" i="47"/>
  <c r="Q17" i="47"/>
  <c r="M17" i="47"/>
  <c r="P17" i="47"/>
  <c r="L11" i="47"/>
  <c r="O11" i="47"/>
  <c r="N13" i="47"/>
  <c r="P13" i="47"/>
  <c r="M13" i="47"/>
  <c r="Q13" i="47"/>
  <c r="N21" i="47"/>
  <c r="Q21" i="47"/>
  <c r="M21" i="47"/>
  <c r="P21" i="47"/>
  <c r="M58" i="47"/>
  <c r="Q58" i="47"/>
  <c r="P58" i="47"/>
  <c r="N58" i="47"/>
  <c r="M74" i="47"/>
  <c r="Q74" i="47"/>
  <c r="N74" i="47"/>
  <c r="P74" i="47"/>
  <c r="L25" i="47"/>
  <c r="O25" i="47"/>
  <c r="L47" i="47"/>
  <c r="O47" i="47"/>
  <c r="Q56" i="47"/>
  <c r="N56" i="47"/>
  <c r="M56" i="47"/>
  <c r="P56" i="47"/>
  <c r="N32" i="47"/>
  <c r="Q32" i="47"/>
  <c r="M32" i="47"/>
  <c r="P32" i="47"/>
  <c r="M44" i="47"/>
  <c r="Q44" i="47"/>
  <c r="N44" i="47"/>
  <c r="P44" i="47"/>
  <c r="O60" i="47"/>
  <c r="L60" i="47"/>
  <c r="N37" i="47"/>
  <c r="M37" i="47"/>
  <c r="P37" i="47"/>
  <c r="Q37" i="47"/>
  <c r="N57" i="47"/>
  <c r="Q57" i="47"/>
  <c r="P57" i="47"/>
  <c r="M57" i="47"/>
  <c r="O76" i="47"/>
  <c r="L76" i="47"/>
  <c r="M120" i="47"/>
  <c r="Q120" i="47"/>
  <c r="P120" i="47"/>
  <c r="N120" i="47"/>
  <c r="M144" i="47"/>
  <c r="Q144" i="47"/>
  <c r="N144" i="47"/>
  <c r="P144" i="47"/>
  <c r="M160" i="47"/>
  <c r="Q160" i="47"/>
  <c r="N160" i="47"/>
  <c r="P160" i="47"/>
  <c r="M176" i="47"/>
  <c r="Q176" i="47"/>
  <c r="N176" i="47"/>
  <c r="P176" i="47"/>
  <c r="M192" i="47"/>
  <c r="Q192" i="47"/>
  <c r="N192" i="47"/>
  <c r="P192" i="47"/>
  <c r="L51" i="47"/>
  <c r="O51" i="47"/>
  <c r="Q60" i="47"/>
  <c r="N60" i="47"/>
  <c r="P60" i="47"/>
  <c r="M60" i="47"/>
  <c r="P55" i="47"/>
  <c r="N55" i="47"/>
  <c r="Q55" i="47"/>
  <c r="M55" i="47"/>
  <c r="P129" i="47"/>
  <c r="Q129" i="47"/>
  <c r="N129" i="47"/>
  <c r="M129" i="47"/>
  <c r="O154" i="47"/>
  <c r="L154" i="47"/>
  <c r="L183" i="47"/>
  <c r="O183" i="47"/>
  <c r="N134" i="47"/>
  <c r="Q134" i="47"/>
  <c r="M134" i="47"/>
  <c r="P134" i="47"/>
  <c r="P137" i="47"/>
  <c r="Q137" i="47"/>
  <c r="N137" i="47"/>
  <c r="M137" i="47"/>
  <c r="O162" i="47"/>
  <c r="L162" i="47"/>
  <c r="L175" i="47"/>
  <c r="O175" i="47"/>
  <c r="P107" i="47"/>
  <c r="N107" i="47"/>
  <c r="M107" i="47"/>
  <c r="Q107" i="47"/>
  <c r="M114" i="47"/>
  <c r="Q114" i="47"/>
  <c r="N114" i="47"/>
  <c r="P114" i="47"/>
  <c r="P123" i="47"/>
  <c r="N123" i="47"/>
  <c r="M123" i="47"/>
  <c r="Q123" i="47"/>
  <c r="P165" i="47"/>
  <c r="Q165" i="47"/>
  <c r="N165" i="47"/>
  <c r="M165" i="47"/>
  <c r="L171" i="47"/>
  <c r="O171" i="47"/>
  <c r="P177" i="47"/>
  <c r="Q177" i="47"/>
  <c r="M177" i="47"/>
  <c r="N177" i="47"/>
  <c r="P204" i="47"/>
  <c r="M204" i="47"/>
  <c r="N204" i="47"/>
  <c r="Q204" i="47"/>
  <c r="N213" i="47"/>
  <c r="M213" i="47"/>
  <c r="P213" i="47"/>
  <c r="Q213" i="47"/>
  <c r="M218" i="47"/>
  <c r="Q218" i="47"/>
  <c r="N218" i="47"/>
  <c r="P218" i="47"/>
  <c r="N234" i="47"/>
  <c r="P234" i="47"/>
  <c r="Q234" i="47"/>
  <c r="M234" i="47"/>
  <c r="M251" i="47"/>
  <c r="Q251" i="47"/>
  <c r="P251" i="47"/>
  <c r="N251" i="47"/>
  <c r="N274" i="47"/>
  <c r="Q274" i="47"/>
  <c r="M274" i="47"/>
  <c r="P274" i="47"/>
  <c r="N278" i="47"/>
  <c r="Q278" i="47"/>
  <c r="M278" i="47"/>
  <c r="P278" i="47"/>
  <c r="N282" i="47"/>
  <c r="Q282" i="47"/>
  <c r="M282" i="47"/>
  <c r="P282" i="47"/>
  <c r="N290" i="47"/>
  <c r="Q290" i="47"/>
  <c r="M290" i="47"/>
  <c r="P290" i="47"/>
  <c r="N298" i="47"/>
  <c r="Q298" i="47"/>
  <c r="M298" i="47"/>
  <c r="P298" i="47"/>
  <c r="N306" i="47"/>
  <c r="Q306" i="47"/>
  <c r="M306" i="47"/>
  <c r="P306" i="47"/>
  <c r="N314" i="47"/>
  <c r="Q314" i="47"/>
  <c r="M314" i="47"/>
  <c r="P314" i="47"/>
  <c r="N322" i="47"/>
  <c r="Q322" i="47"/>
  <c r="M322" i="47"/>
  <c r="P322" i="47"/>
  <c r="N330" i="47"/>
  <c r="Q330" i="47"/>
  <c r="M330" i="47"/>
  <c r="P330" i="47"/>
  <c r="L131" i="47"/>
  <c r="O131" i="47"/>
  <c r="N138" i="47"/>
  <c r="Q138" i="47"/>
  <c r="P138" i="47"/>
  <c r="M138" i="47"/>
  <c r="L153" i="47"/>
  <c r="O153" i="47"/>
  <c r="L163" i="47"/>
  <c r="O163" i="47"/>
  <c r="N170" i="47"/>
  <c r="M170" i="47"/>
  <c r="Q170" i="47"/>
  <c r="P170" i="47"/>
  <c r="O178" i="47"/>
  <c r="L178" i="47"/>
  <c r="M222" i="47"/>
  <c r="Q222" i="47"/>
  <c r="P222" i="47"/>
  <c r="N222" i="47"/>
  <c r="O134" i="47"/>
  <c r="L134" i="47"/>
  <c r="N175" i="47"/>
  <c r="Q175" i="47"/>
  <c r="P175" i="47"/>
  <c r="M175" i="47"/>
  <c r="L189" i="47"/>
  <c r="O189" i="47"/>
  <c r="M194" i="47"/>
  <c r="Q194" i="47"/>
  <c r="N194" i="47"/>
  <c r="P194" i="47"/>
  <c r="P212" i="47"/>
  <c r="M212" i="47"/>
  <c r="N212" i="47"/>
  <c r="Q212" i="47"/>
  <c r="N238" i="47"/>
  <c r="P238" i="47"/>
  <c r="M238" i="47"/>
  <c r="Q238" i="47"/>
  <c r="N246" i="47"/>
  <c r="P246" i="47"/>
  <c r="M246" i="47"/>
  <c r="Q246" i="47"/>
  <c r="N254" i="47"/>
  <c r="P254" i="47"/>
  <c r="M254" i="47"/>
  <c r="Q254" i="47"/>
  <c r="N262" i="47"/>
  <c r="P262" i="47"/>
  <c r="M262" i="47"/>
  <c r="Q262" i="47"/>
  <c r="N270" i="47"/>
  <c r="P270" i="47"/>
  <c r="M270" i="47"/>
  <c r="Q270" i="47"/>
  <c r="M287" i="47"/>
  <c r="Q287" i="47"/>
  <c r="P287" i="47"/>
  <c r="N287" i="47"/>
  <c r="M303" i="47"/>
  <c r="Q303" i="47"/>
  <c r="P303" i="47"/>
  <c r="N303" i="47"/>
  <c r="M319" i="47"/>
  <c r="Q319" i="47"/>
  <c r="P319" i="47"/>
  <c r="N319" i="47"/>
  <c r="M335" i="47"/>
  <c r="Q335" i="47"/>
  <c r="P335" i="47"/>
  <c r="N335" i="47"/>
  <c r="M351" i="47"/>
  <c r="Q351" i="47"/>
  <c r="P351" i="47"/>
  <c r="N351" i="47"/>
  <c r="M367" i="47"/>
  <c r="Q367" i="47"/>
  <c r="P367" i="47"/>
  <c r="N367" i="47"/>
  <c r="M383" i="47"/>
  <c r="Q383" i="47"/>
  <c r="P383" i="47"/>
  <c r="N383" i="47"/>
  <c r="M399" i="47"/>
  <c r="Q399" i="47"/>
  <c r="P399" i="47"/>
  <c r="N399" i="47"/>
  <c r="M95" i="47"/>
  <c r="Q95" i="47"/>
  <c r="P95" i="47"/>
  <c r="N95" i="47"/>
  <c r="N130" i="47"/>
  <c r="Q130" i="47"/>
  <c r="P130" i="47"/>
  <c r="M130" i="47"/>
  <c r="L145" i="47"/>
  <c r="O145" i="47"/>
  <c r="L155" i="47"/>
  <c r="O155" i="47"/>
  <c r="N162" i="47"/>
  <c r="Q162" i="47"/>
  <c r="P162" i="47"/>
  <c r="M162" i="47"/>
  <c r="P207" i="47"/>
  <c r="M207" i="47"/>
  <c r="N207" i="47"/>
  <c r="Q207" i="47"/>
  <c r="M214" i="47"/>
  <c r="Q214" i="47"/>
  <c r="N214" i="47"/>
  <c r="P214" i="47"/>
  <c r="L272" i="47"/>
  <c r="O272" i="47"/>
  <c r="O278" i="47"/>
  <c r="L278" i="47"/>
  <c r="Q281" i="47"/>
  <c r="N281" i="47"/>
  <c r="P281" i="47"/>
  <c r="M281" i="47"/>
  <c r="L288" i="47"/>
  <c r="O288" i="47"/>
  <c r="O294" i="47"/>
  <c r="L294" i="47"/>
  <c r="Q297" i="47"/>
  <c r="N297" i="47"/>
  <c r="P297" i="47"/>
  <c r="M297" i="47"/>
  <c r="L304" i="47"/>
  <c r="O304" i="47"/>
  <c r="O310" i="47"/>
  <c r="L310" i="47"/>
  <c r="Q313" i="47"/>
  <c r="N313" i="47"/>
  <c r="P313" i="47"/>
  <c r="M313" i="47"/>
  <c r="L320" i="47"/>
  <c r="O320" i="47"/>
  <c r="O326" i="47"/>
  <c r="L326" i="47"/>
  <c r="Q329" i="47"/>
  <c r="N329" i="47"/>
  <c r="P329" i="47"/>
  <c r="M329" i="47"/>
  <c r="P348" i="47"/>
  <c r="N348" i="47"/>
  <c r="Q348" i="47"/>
  <c r="M348" i="47"/>
  <c r="O362" i="47"/>
  <c r="L362" i="47"/>
  <c r="P380" i="47"/>
  <c r="N380" i="47"/>
  <c r="Q380" i="47"/>
  <c r="M380" i="47"/>
  <c r="O394" i="47"/>
  <c r="L394" i="47"/>
  <c r="O337" i="47"/>
  <c r="L337" i="47"/>
  <c r="O358" i="47"/>
  <c r="L358" i="47"/>
  <c r="N362" i="47"/>
  <c r="Q362" i="47"/>
  <c r="P362" i="47"/>
  <c r="M362" i="47"/>
  <c r="Q373" i="47"/>
  <c r="N373" i="47"/>
  <c r="P373" i="47"/>
  <c r="M373" i="47"/>
  <c r="P392" i="47"/>
  <c r="N392" i="47"/>
  <c r="Q392" i="47"/>
  <c r="M392" i="47"/>
  <c r="O401" i="47"/>
  <c r="L401" i="47"/>
  <c r="M406" i="47"/>
  <c r="Q406" i="47"/>
  <c r="N406" i="47"/>
  <c r="P406" i="47"/>
  <c r="M414" i="47"/>
  <c r="Q414" i="47"/>
  <c r="N414" i="47"/>
  <c r="P414" i="47"/>
  <c r="M422" i="47"/>
  <c r="Q422" i="47"/>
  <c r="N422" i="47"/>
  <c r="P422" i="47"/>
  <c r="M430" i="47"/>
  <c r="Q430" i="47"/>
  <c r="N430" i="47"/>
  <c r="P430" i="47"/>
  <c r="N258" i="47"/>
  <c r="P258" i="47"/>
  <c r="Q258" i="47"/>
  <c r="M258" i="47"/>
  <c r="L276" i="47"/>
  <c r="O276" i="47"/>
  <c r="O282" i="47"/>
  <c r="L282" i="47"/>
  <c r="Q285" i="47"/>
  <c r="N285" i="47"/>
  <c r="P285" i="47"/>
  <c r="M285" i="47"/>
  <c r="L292" i="47"/>
  <c r="O292" i="47"/>
  <c r="O298" i="47"/>
  <c r="L298" i="47"/>
  <c r="Q301" i="47"/>
  <c r="N301" i="47"/>
  <c r="P301" i="47"/>
  <c r="M301" i="47"/>
  <c r="L308" i="47"/>
  <c r="O308" i="47"/>
  <c r="O314" i="47"/>
  <c r="L314" i="47"/>
  <c r="Q317" i="47"/>
  <c r="N317" i="47"/>
  <c r="P317" i="47"/>
  <c r="M317" i="47"/>
  <c r="L324" i="47"/>
  <c r="O324" i="47"/>
  <c r="O330" i="47"/>
  <c r="L330" i="47"/>
  <c r="Q333" i="47"/>
  <c r="N333" i="47"/>
  <c r="P333" i="47"/>
  <c r="M333" i="47"/>
  <c r="O349" i="47"/>
  <c r="L349" i="47"/>
  <c r="O365" i="47"/>
  <c r="L365" i="47"/>
  <c r="O381" i="47"/>
  <c r="L381" i="47"/>
  <c r="O397" i="47"/>
  <c r="L397" i="47"/>
  <c r="M412" i="47"/>
  <c r="Q412" i="47"/>
  <c r="N412" i="47"/>
  <c r="P412" i="47"/>
  <c r="M420" i="47"/>
  <c r="Q420" i="47"/>
  <c r="N420" i="47"/>
  <c r="P420" i="47"/>
  <c r="M428" i="47"/>
  <c r="Q428" i="47"/>
  <c r="N428" i="47"/>
  <c r="P428" i="47"/>
  <c r="M436" i="47"/>
  <c r="Q436" i="47"/>
  <c r="N436" i="47"/>
  <c r="P436" i="47"/>
  <c r="P352" i="47"/>
  <c r="N352" i="47"/>
  <c r="Q352" i="47"/>
  <c r="M352" i="47"/>
  <c r="O361" i="47"/>
  <c r="L361" i="47"/>
  <c r="O382" i="47"/>
  <c r="L382" i="47"/>
  <c r="N386" i="47"/>
  <c r="Q386" i="47"/>
  <c r="M386" i="47"/>
  <c r="P386" i="47"/>
  <c r="Q397" i="47"/>
  <c r="N397" i="47"/>
  <c r="M397" i="47"/>
  <c r="P397" i="47"/>
  <c r="P5" i="44"/>
  <c r="Q5" i="44" s="1"/>
  <c r="M5" i="44"/>
  <c r="N5" i="44" s="1"/>
  <c r="P7" i="44"/>
  <c r="M7" i="44"/>
  <c r="P9" i="44"/>
  <c r="M9" i="44"/>
  <c r="Q11" i="44"/>
  <c r="M11" i="44"/>
  <c r="P11" i="44"/>
  <c r="Q13" i="44"/>
  <c r="M13" i="44"/>
  <c r="P13" i="44"/>
  <c r="Q15" i="44"/>
  <c r="P15" i="44"/>
  <c r="M15" i="44"/>
  <c r="Q17" i="44"/>
  <c r="P17" i="44"/>
  <c r="M17" i="44"/>
  <c r="Q19" i="44"/>
  <c r="M19" i="44"/>
  <c r="P19" i="44"/>
  <c r="Q21" i="44"/>
  <c r="P21" i="44"/>
  <c r="M21" i="44"/>
  <c r="Q23" i="44"/>
  <c r="P23" i="44"/>
  <c r="M23" i="44"/>
  <c r="Q25" i="44"/>
  <c r="P25" i="44"/>
  <c r="M25" i="44"/>
  <c r="Q27" i="44"/>
  <c r="M27" i="44"/>
  <c r="P27" i="44"/>
  <c r="Q30" i="44"/>
  <c r="P30" i="44"/>
  <c r="M30" i="44"/>
  <c r="Q32" i="44"/>
  <c r="M32" i="44"/>
  <c r="P32" i="44"/>
  <c r="Q34" i="44"/>
  <c r="P34" i="44"/>
  <c r="M34" i="44"/>
  <c r="P6" i="44"/>
  <c r="Q6" i="44" s="1"/>
  <c r="Q8" i="44"/>
  <c r="M8" i="44"/>
  <c r="P8" i="44"/>
  <c r="Q10" i="44"/>
  <c r="P10" i="44"/>
  <c r="M10" i="44"/>
  <c r="Q12" i="44"/>
  <c r="M12" i="44"/>
  <c r="P12" i="44"/>
  <c r="Q14" i="44"/>
  <c r="P14" i="44"/>
  <c r="M14" i="44"/>
  <c r="Q16" i="44"/>
  <c r="M16" i="44"/>
  <c r="P16" i="44"/>
  <c r="Q18" i="44"/>
  <c r="P18" i="44"/>
  <c r="M18" i="44"/>
  <c r="Q20" i="44"/>
  <c r="M20" i="44"/>
  <c r="P20" i="44"/>
  <c r="Q22" i="44"/>
  <c r="P22" i="44"/>
  <c r="M22" i="44"/>
  <c r="Q24" i="44"/>
  <c r="M24" i="44"/>
  <c r="P24" i="44"/>
  <c r="Q26" i="44"/>
  <c r="P26" i="44"/>
  <c r="M26" i="44"/>
  <c r="Q28" i="44"/>
  <c r="M28" i="44"/>
  <c r="P28" i="44"/>
  <c r="Q29" i="44"/>
  <c r="P29" i="44"/>
  <c r="M29" i="44"/>
  <c r="Q31" i="44"/>
  <c r="P31" i="44"/>
  <c r="M31" i="44"/>
  <c r="Q33" i="44"/>
  <c r="P33" i="44"/>
  <c r="M33" i="44"/>
  <c r="Q35" i="44"/>
  <c r="P35" i="44"/>
  <c r="M35" i="44"/>
  <c r="P36" i="44"/>
  <c r="Q36" i="44" s="1"/>
  <c r="M36" i="44"/>
  <c r="N36" i="44" s="1"/>
  <c r="Q337" i="44"/>
  <c r="N336" i="44"/>
  <c r="N333" i="44"/>
  <c r="Q329" i="44"/>
  <c r="N328" i="44"/>
  <c r="N325" i="44"/>
  <c r="Q321" i="44"/>
  <c r="N320" i="44"/>
  <c r="N317" i="44"/>
  <c r="Q313" i="44"/>
  <c r="N312" i="44"/>
  <c r="N309" i="44"/>
  <c r="Q305" i="44"/>
  <c r="N304" i="44"/>
  <c r="N301" i="44"/>
  <c r="Q297" i="44"/>
  <c r="N296" i="44"/>
  <c r="Q293" i="44"/>
  <c r="N337" i="44"/>
  <c r="Q333" i="44"/>
  <c r="N329" i="44"/>
  <c r="Q325" i="44"/>
  <c r="N321" i="44"/>
  <c r="Q317" i="44"/>
  <c r="N313" i="44"/>
  <c r="Q309" i="44"/>
  <c r="N305" i="44"/>
  <c r="Q301" i="44"/>
  <c r="N297" i="44"/>
  <c r="N293" i="44"/>
  <c r="Q294" i="44"/>
  <c r="N289" i="44"/>
  <c r="N238" i="44"/>
  <c r="N210" i="44"/>
  <c r="N291" i="44"/>
  <c r="N290" i="44"/>
  <c r="N288" i="44"/>
  <c r="N287" i="44"/>
  <c r="N286" i="44"/>
  <c r="N285" i="44"/>
  <c r="N284" i="44"/>
  <c r="N283" i="44"/>
  <c r="N282" i="44"/>
  <c r="N281" i="44"/>
  <c r="N280" i="44"/>
  <c r="N279" i="44"/>
  <c r="N278" i="44"/>
  <c r="N277" i="44"/>
  <c r="N276" i="44"/>
  <c r="N275" i="44"/>
  <c r="N274" i="44"/>
  <c r="N273" i="44"/>
  <c r="N272" i="44"/>
  <c r="N271" i="44"/>
  <c r="N270" i="44"/>
  <c r="N269" i="44"/>
  <c r="N268" i="44"/>
  <c r="N267" i="44"/>
  <c r="N266" i="44"/>
  <c r="N265" i="44"/>
  <c r="N264" i="44"/>
  <c r="N263" i="44"/>
  <c r="N262" i="44"/>
  <c r="N261" i="44"/>
  <c r="N260" i="44"/>
  <c r="N259" i="44"/>
  <c r="N258" i="44"/>
  <c r="N257" i="44"/>
  <c r="N256" i="44"/>
  <c r="N255" i="44"/>
  <c r="N254" i="44"/>
  <c r="N253" i="44"/>
  <c r="N252" i="44"/>
  <c r="N251" i="44"/>
  <c r="N250" i="44"/>
  <c r="N249" i="44"/>
  <c r="N248" i="44"/>
  <c r="N247" i="44"/>
  <c r="N246" i="44"/>
  <c r="N245" i="44"/>
  <c r="N244" i="44"/>
  <c r="N243" i="44"/>
  <c r="N242" i="44"/>
  <c r="N241" i="44"/>
  <c r="N240" i="44"/>
  <c r="N239" i="44"/>
  <c r="N237" i="44"/>
  <c r="N236" i="44"/>
  <c r="N235" i="44"/>
  <c r="N234" i="44"/>
  <c r="N233" i="44"/>
  <c r="N232" i="44"/>
  <c r="N231" i="44"/>
  <c r="N230" i="44"/>
  <c r="N229" i="44"/>
  <c r="N228" i="44"/>
  <c r="N227" i="44"/>
  <c r="N226" i="44"/>
  <c r="N225" i="44"/>
  <c r="N224" i="44"/>
  <c r="N223" i="44"/>
  <c r="N222" i="44"/>
  <c r="N221" i="44"/>
  <c r="N220" i="44"/>
  <c r="N219" i="44"/>
  <c r="N218" i="44"/>
  <c r="N217" i="44"/>
  <c r="N216" i="44"/>
  <c r="N215" i="44"/>
  <c r="N214" i="44"/>
  <c r="N213" i="44"/>
  <c r="N212" i="44"/>
  <c r="N211" i="44"/>
  <c r="Q292" i="44"/>
  <c r="L6" i="44"/>
  <c r="M6" i="44" s="1"/>
  <c r="N6" i="44" s="1"/>
  <c r="L7" i="44"/>
  <c r="Q71" i="44"/>
  <c r="Q164" i="44"/>
  <c r="Q160" i="44"/>
  <c r="N75" i="44"/>
  <c r="Q75" i="44"/>
  <c r="Q127" i="44"/>
  <c r="Q182" i="44"/>
  <c r="Q186" i="44"/>
  <c r="Q53" i="44"/>
  <c r="Q101" i="44"/>
  <c r="Q125" i="44"/>
  <c r="Q162" i="44"/>
  <c r="Q168" i="44"/>
  <c r="Q174" i="44"/>
  <c r="Q49" i="44"/>
  <c r="Q63" i="44"/>
  <c r="Q79" i="44"/>
  <c r="N94" i="44"/>
  <c r="Q110" i="44"/>
  <c r="Q116" i="44"/>
  <c r="Q123" i="44"/>
  <c r="Q198" i="44"/>
  <c r="Q45" i="44"/>
  <c r="Q67" i="44"/>
  <c r="Q83" i="44"/>
  <c r="Q107" i="44"/>
  <c r="Q121" i="44"/>
  <c r="Q129" i="44"/>
  <c r="Q146" i="44"/>
  <c r="Q152" i="44"/>
  <c r="Q156" i="44"/>
  <c r="Q190" i="44"/>
  <c r="Q196" i="44"/>
  <c r="N12" i="44"/>
  <c r="N13" i="44"/>
  <c r="N14" i="44"/>
  <c r="N18" i="44"/>
  <c r="N23" i="44"/>
  <c r="N25" i="44"/>
  <c r="Q142" i="44"/>
  <c r="Q202" i="44"/>
  <c r="N29" i="44"/>
  <c r="N77" i="44"/>
  <c r="Q77" i="44"/>
  <c r="N91" i="44"/>
  <c r="N92" i="44"/>
  <c r="N93" i="44"/>
  <c r="N95" i="44"/>
  <c r="N96" i="44"/>
  <c r="N97" i="44"/>
  <c r="N98" i="44"/>
  <c r="N100" i="44"/>
  <c r="Q100" i="44"/>
  <c r="N8" i="44"/>
  <c r="Q9" i="44"/>
  <c r="N9" i="44"/>
  <c r="N15" i="44"/>
  <c r="N19" i="44"/>
  <c r="N24" i="44"/>
  <c r="N73" i="44"/>
  <c r="Q73" i="44"/>
  <c r="N141" i="44"/>
  <c r="N142" i="44"/>
  <c r="Q207" i="44"/>
  <c r="N27" i="44"/>
  <c r="N28" i="44"/>
  <c r="N30" i="44"/>
  <c r="N34" i="44"/>
  <c r="N35" i="44"/>
  <c r="N37" i="44"/>
  <c r="N38" i="44"/>
  <c r="N39" i="44"/>
  <c r="N40" i="44"/>
  <c r="N41" i="44"/>
  <c r="N65" i="44"/>
  <c r="Q65" i="44"/>
  <c r="N81" i="44"/>
  <c r="Q81" i="44"/>
  <c r="N117" i="44"/>
  <c r="Q117" i="44"/>
  <c r="Q200" i="44"/>
  <c r="N200" i="44"/>
  <c r="N10" i="44"/>
  <c r="N11" i="44"/>
  <c r="N16" i="44"/>
  <c r="N17" i="44"/>
  <c r="N20" i="44"/>
  <c r="N21" i="44"/>
  <c r="N22" i="44"/>
  <c r="N187" i="44"/>
  <c r="N26" i="44"/>
  <c r="N31" i="44"/>
  <c r="N32" i="44"/>
  <c r="N33" i="44"/>
  <c r="N43" i="44"/>
  <c r="Q43" i="44"/>
  <c r="N47" i="44"/>
  <c r="Q47" i="44"/>
  <c r="N51" i="44"/>
  <c r="Q51" i="44"/>
  <c r="N56" i="44"/>
  <c r="N57" i="44"/>
  <c r="N58" i="44"/>
  <c r="N59" i="44"/>
  <c r="N60" i="44"/>
  <c r="N61" i="44"/>
  <c r="N62" i="44"/>
  <c r="N69" i="44"/>
  <c r="Q69" i="44"/>
  <c r="Q89" i="44"/>
  <c r="Q184" i="44"/>
  <c r="N184" i="44"/>
  <c r="N191" i="44"/>
  <c r="N105" i="44"/>
  <c r="N106" i="44"/>
  <c r="N113" i="44"/>
  <c r="N114" i="44"/>
  <c r="N131" i="44"/>
  <c r="N133" i="44"/>
  <c r="N135" i="44"/>
  <c r="N137" i="44"/>
  <c r="N139" i="44"/>
  <c r="N177" i="44"/>
  <c r="N178" i="44"/>
  <c r="N194" i="44"/>
  <c r="Q205" i="44"/>
  <c r="Q103" i="44"/>
  <c r="Q111" i="44"/>
  <c r="N145" i="44"/>
  <c r="N146" i="44"/>
  <c r="N161" i="44"/>
  <c r="N162" i="44"/>
  <c r="Q194" i="44"/>
  <c r="N196" i="44"/>
  <c r="N55" i="44"/>
  <c r="Q106" i="44"/>
  <c r="N109" i="44"/>
  <c r="N110" i="44"/>
  <c r="Q114" i="44"/>
  <c r="N121" i="44"/>
  <c r="N123" i="44"/>
  <c r="N125" i="44"/>
  <c r="N127" i="44"/>
  <c r="N129" i="44"/>
  <c r="N132" i="44"/>
  <c r="N134" i="44"/>
  <c r="N136" i="44"/>
  <c r="N138" i="44"/>
  <c r="N173" i="44"/>
  <c r="N174" i="44"/>
  <c r="Q178" i="44"/>
  <c r="N181" i="44"/>
  <c r="N182" i="44"/>
  <c r="Q188" i="44"/>
  <c r="Q192" i="44"/>
  <c r="N198" i="44"/>
  <c r="Q209" i="44"/>
  <c r="Q84" i="44"/>
  <c r="N84" i="44"/>
  <c r="Q108" i="44"/>
  <c r="N108" i="44"/>
  <c r="N165" i="44"/>
  <c r="Q165" i="44"/>
  <c r="Q180" i="44"/>
  <c r="N180" i="44"/>
  <c r="N189" i="44"/>
  <c r="Q189" i="44"/>
  <c r="Q195" i="44"/>
  <c r="N195" i="44"/>
  <c r="Q42" i="44"/>
  <c r="Q46" i="44"/>
  <c r="Q50" i="44"/>
  <c r="Q54" i="44"/>
  <c r="Q66" i="44"/>
  <c r="Q70" i="44"/>
  <c r="Q74" i="44"/>
  <c r="Q78" i="44"/>
  <c r="Q82" i="44"/>
  <c r="N102" i="44"/>
  <c r="Q102" i="44"/>
  <c r="Q104" i="44"/>
  <c r="N104" i="44"/>
  <c r="N170" i="44"/>
  <c r="Q170" i="44"/>
  <c r="Q172" i="44"/>
  <c r="N172" i="44"/>
  <c r="N149" i="44"/>
  <c r="Q149" i="44"/>
  <c r="Q44" i="44"/>
  <c r="Q48" i="44"/>
  <c r="Q52" i="44"/>
  <c r="Q64" i="44"/>
  <c r="Q68" i="44"/>
  <c r="Q72" i="44"/>
  <c r="Q76" i="44"/>
  <c r="Q80" i="44"/>
  <c r="Q112" i="44"/>
  <c r="N112" i="44"/>
  <c r="N118" i="44"/>
  <c r="Q118" i="44"/>
  <c r="Q120" i="44"/>
  <c r="N120" i="44"/>
  <c r="N154" i="44"/>
  <c r="Q154" i="44"/>
  <c r="N157" i="44"/>
  <c r="Q157" i="44"/>
  <c r="N175" i="44"/>
  <c r="Q175" i="44"/>
  <c r="Q85" i="44"/>
  <c r="Q87" i="44"/>
  <c r="Q88" i="44"/>
  <c r="N143" i="44"/>
  <c r="Q148" i="44"/>
  <c r="Q206" i="44"/>
  <c r="N206" i="44"/>
  <c r="Q208" i="44"/>
  <c r="N208" i="44"/>
  <c r="Q7" i="44"/>
  <c r="N85" i="44"/>
  <c r="N86" i="44"/>
  <c r="N87" i="44"/>
  <c r="N88" i="44"/>
  <c r="N89" i="44"/>
  <c r="N90" i="44"/>
  <c r="Q99" i="44"/>
  <c r="N103" i="44"/>
  <c r="Q105" i="44"/>
  <c r="N107" i="44"/>
  <c r="Q109" i="44"/>
  <c r="N111" i="44"/>
  <c r="Q113" i="44"/>
  <c r="Q115" i="44"/>
  <c r="Q119" i="44"/>
  <c r="N122" i="44"/>
  <c r="N124" i="44"/>
  <c r="N126" i="44"/>
  <c r="N128" i="44"/>
  <c r="N130" i="44"/>
  <c r="N148" i="44"/>
  <c r="N150" i="44"/>
  <c r="Q150" i="44"/>
  <c r="N153" i="44"/>
  <c r="N158" i="44"/>
  <c r="Q158" i="44"/>
  <c r="N166" i="44"/>
  <c r="Q166" i="44"/>
  <c r="N169" i="44"/>
  <c r="Q176" i="44"/>
  <c r="N179" i="44"/>
  <c r="Q140" i="44"/>
  <c r="N7" i="44"/>
  <c r="Q122" i="44"/>
  <c r="Q124" i="44"/>
  <c r="Q126" i="44"/>
  <c r="Q128" i="44"/>
  <c r="Q130" i="44"/>
  <c r="Q143" i="44"/>
  <c r="Q144" i="44"/>
  <c r="N147" i="44"/>
  <c r="Q183" i="44"/>
  <c r="N183" i="44"/>
  <c r="N185" i="44"/>
  <c r="Q185" i="44"/>
  <c r="Q199" i="44"/>
  <c r="N199" i="44"/>
  <c r="Q141" i="44"/>
  <c r="Q145" i="44"/>
  <c r="Q151" i="44"/>
  <c r="Q155" i="44"/>
  <c r="Q159" i="44"/>
  <c r="Q161" i="44"/>
  <c r="Q163" i="44"/>
  <c r="Q167" i="44"/>
  <c r="Q171" i="44"/>
  <c r="Q173" i="44"/>
  <c r="Q177" i="44"/>
  <c r="Q181" i="44"/>
  <c r="Q187" i="44"/>
  <c r="Q191" i="44"/>
  <c r="Q193" i="44"/>
  <c r="Q197" i="44"/>
  <c r="N193" i="44"/>
  <c r="N197" i="44"/>
  <c r="N205" i="44"/>
  <c r="N207" i="44"/>
  <c r="N209" i="44"/>
  <c r="N201" i="44"/>
  <c r="N202" i="44"/>
  <c r="N203" i="44"/>
  <c r="N204" i="44"/>
  <c r="B117" i="41"/>
  <c r="P7" i="43" l="1"/>
  <c r="P8" i="43"/>
  <c r="P9" i="43"/>
  <c r="P10" i="43"/>
  <c r="P11" i="43"/>
  <c r="P12" i="43"/>
  <c r="P13" i="43"/>
  <c r="P14" i="43"/>
  <c r="P15" i="43"/>
  <c r="P16" i="43"/>
  <c r="P17" i="43"/>
  <c r="P18" i="43"/>
  <c r="P19" i="43"/>
  <c r="P20" i="43"/>
  <c r="P21" i="43"/>
  <c r="P22" i="43"/>
  <c r="P23" i="43"/>
  <c r="P24" i="43"/>
  <c r="P25" i="43"/>
  <c r="P26" i="43"/>
  <c r="P27" i="43"/>
  <c r="P28" i="43"/>
  <c r="P29" i="43"/>
  <c r="P30" i="43"/>
  <c r="P31" i="43"/>
  <c r="P32" i="43"/>
  <c r="P33" i="43"/>
  <c r="P34" i="43"/>
  <c r="P35" i="43"/>
  <c r="P36" i="43"/>
  <c r="P37" i="43"/>
  <c r="P38" i="43"/>
  <c r="P39" i="43"/>
  <c r="P40" i="43"/>
  <c r="P41" i="43"/>
  <c r="P42" i="43"/>
  <c r="P44" i="43"/>
  <c r="P45" i="43"/>
  <c r="P46" i="43"/>
  <c r="P47" i="43"/>
  <c r="P48" i="43"/>
  <c r="P49" i="43"/>
  <c r="P50" i="43"/>
  <c r="P51" i="43"/>
  <c r="P52" i="43"/>
  <c r="P53" i="43"/>
  <c r="P54" i="43"/>
  <c r="P55" i="43"/>
  <c r="P56" i="43"/>
  <c r="P58" i="43"/>
  <c r="P59" i="43"/>
  <c r="P60" i="43"/>
  <c r="P61" i="43"/>
  <c r="P62" i="43"/>
  <c r="P63" i="43"/>
  <c r="P64" i="43"/>
  <c r="P65" i="43"/>
  <c r="P67" i="43"/>
  <c r="P68" i="43"/>
  <c r="P69" i="43"/>
  <c r="P70" i="43"/>
  <c r="P71" i="43"/>
  <c r="P72" i="43"/>
  <c r="P73" i="43"/>
  <c r="P74" i="43"/>
  <c r="P75" i="43"/>
  <c r="P76" i="43"/>
  <c r="P77" i="43"/>
  <c r="P78" i="43"/>
  <c r="P79" i="43"/>
  <c r="P80" i="43"/>
  <c r="P81" i="43"/>
  <c r="P82" i="43"/>
  <c r="P83" i="43"/>
  <c r="P84" i="43"/>
  <c r="P85" i="43"/>
  <c r="P86" i="43"/>
  <c r="P87" i="43"/>
  <c r="P88" i="43"/>
  <c r="P89" i="43"/>
  <c r="P90" i="43"/>
  <c r="P91" i="43"/>
  <c r="P92" i="43"/>
  <c r="P93" i="43"/>
  <c r="P94" i="43"/>
  <c r="P96" i="43"/>
  <c r="P97" i="43"/>
  <c r="P98" i="43"/>
  <c r="P99" i="43"/>
  <c r="P100" i="43"/>
  <c r="P101" i="43"/>
  <c r="P102" i="43"/>
  <c r="P103" i="43"/>
  <c r="P104" i="43"/>
  <c r="P105" i="43"/>
  <c r="P106" i="43"/>
  <c r="P107" i="43"/>
  <c r="P109" i="43"/>
  <c r="P110" i="43"/>
  <c r="P111" i="43"/>
  <c r="P112" i="43"/>
  <c r="P113" i="43"/>
  <c r="P114" i="43"/>
  <c r="P115" i="43"/>
  <c r="P116" i="43"/>
  <c r="P117" i="43"/>
  <c r="P118" i="43"/>
  <c r="P119" i="43"/>
  <c r="P120" i="43"/>
  <c r="P122" i="43"/>
  <c r="P123" i="43"/>
  <c r="P124" i="43"/>
  <c r="P125" i="43"/>
  <c r="P126" i="43"/>
  <c r="P128" i="43"/>
  <c r="P129" i="43"/>
  <c r="P130" i="43"/>
  <c r="P131" i="43"/>
  <c r="P132" i="43"/>
  <c r="P133" i="43"/>
  <c r="P134" i="43"/>
  <c r="P135" i="43"/>
  <c r="P136" i="43"/>
  <c r="P137" i="43"/>
  <c r="P138" i="43"/>
  <c r="P140" i="43"/>
  <c r="P141" i="43"/>
  <c r="P142" i="43"/>
  <c r="P143" i="43"/>
  <c r="P144" i="43"/>
  <c r="P145" i="43"/>
  <c r="P146" i="43"/>
  <c r="P147" i="43"/>
  <c r="P148" i="43"/>
  <c r="P150" i="43"/>
  <c r="P151" i="43"/>
  <c r="P152" i="43"/>
  <c r="P153" i="43"/>
  <c r="P154" i="43"/>
  <c r="P155" i="43"/>
  <c r="P156" i="43"/>
  <c r="P157" i="43"/>
  <c r="P158" i="43"/>
  <c r="P160" i="43"/>
  <c r="P161" i="43"/>
  <c r="P162" i="43"/>
  <c r="P163" i="43"/>
  <c r="P164" i="43"/>
  <c r="P165" i="43"/>
  <c r="P166" i="43"/>
  <c r="P167" i="43"/>
  <c r="P168" i="43"/>
  <c r="P169" i="43"/>
  <c r="P170" i="43"/>
  <c r="P171" i="43"/>
  <c r="P173" i="43"/>
  <c r="P174" i="43"/>
  <c r="P176" i="43"/>
  <c r="P177" i="43"/>
  <c r="P178" i="43"/>
  <c r="P179" i="43"/>
  <c r="P180" i="43"/>
  <c r="P181" i="43"/>
  <c r="P182" i="43"/>
  <c r="P183" i="43"/>
  <c r="P184" i="43"/>
  <c r="P186" i="43"/>
  <c r="P187" i="43"/>
  <c r="P188" i="43"/>
  <c r="P189" i="43"/>
  <c r="P190" i="43"/>
  <c r="P191" i="43"/>
  <c r="P192" i="43"/>
  <c r="P193" i="43"/>
  <c r="P194" i="43"/>
  <c r="P195" i="43"/>
  <c r="P196" i="43"/>
  <c r="P197" i="43"/>
  <c r="P198" i="43"/>
  <c r="P200" i="43"/>
  <c r="P201" i="43"/>
  <c r="P202" i="43"/>
  <c r="P203" i="43"/>
  <c r="P204" i="43"/>
  <c r="P205" i="43"/>
  <c r="P206" i="43"/>
  <c r="P207" i="43"/>
  <c r="P209" i="43"/>
  <c r="P210" i="43"/>
  <c r="P211" i="43"/>
  <c r="P212" i="43"/>
  <c r="P213" i="43"/>
  <c r="P214" i="43"/>
  <c r="P215" i="43"/>
  <c r="P216" i="43"/>
  <c r="P218" i="43"/>
  <c r="P219" i="43"/>
  <c r="P220" i="43"/>
  <c r="P221" i="43"/>
  <c r="P223" i="43"/>
  <c r="P224" i="43"/>
  <c r="P225" i="43"/>
  <c r="P226" i="43"/>
  <c r="P227" i="43"/>
  <c r="P229" i="43"/>
  <c r="P230" i="43"/>
  <c r="P231" i="43"/>
  <c r="P232" i="43"/>
  <c r="P233" i="43"/>
  <c r="P234" i="43"/>
  <c r="P235" i="43"/>
  <c r="P236" i="43"/>
  <c r="P237" i="43"/>
  <c r="P238" i="43"/>
  <c r="P239" i="43"/>
  <c r="P240" i="43"/>
  <c r="P241" i="43"/>
  <c r="P242" i="43"/>
  <c r="P243" i="43"/>
  <c r="P245" i="43"/>
  <c r="P246" i="43"/>
  <c r="P247" i="43"/>
  <c r="P248" i="43"/>
  <c r="P249" i="43"/>
  <c r="P250" i="43"/>
  <c r="P251" i="43"/>
  <c r="P252" i="43"/>
  <c r="P253" i="43"/>
  <c r="P254" i="43"/>
  <c r="P255" i="43"/>
  <c r="P256" i="43"/>
  <c r="P257" i="43"/>
  <c r="P258" i="43"/>
  <c r="P259" i="43"/>
  <c r="P260" i="43"/>
  <c r="P261" i="43"/>
  <c r="P262" i="43"/>
  <c r="P263" i="43"/>
  <c r="P264" i="43"/>
  <c r="P265" i="43"/>
  <c r="P266" i="43"/>
  <c r="P267" i="43"/>
  <c r="P268" i="43"/>
  <c r="M7" i="43"/>
  <c r="M8" i="43"/>
  <c r="M9" i="43"/>
  <c r="M10" i="43"/>
  <c r="M11" i="43"/>
  <c r="M12" i="43"/>
  <c r="M13" i="43"/>
  <c r="M14" i="43"/>
  <c r="M15" i="43"/>
  <c r="M16" i="43"/>
  <c r="M17" i="43"/>
  <c r="M18" i="43"/>
  <c r="M19" i="43"/>
  <c r="M20" i="43"/>
  <c r="M21" i="43"/>
  <c r="M22" i="43"/>
  <c r="M23" i="43"/>
  <c r="M24" i="43"/>
  <c r="M25" i="43"/>
  <c r="M26" i="43"/>
  <c r="M27" i="43"/>
  <c r="M28" i="43"/>
  <c r="M29" i="43"/>
  <c r="M30" i="43"/>
  <c r="M31" i="43"/>
  <c r="M32" i="43"/>
  <c r="M33" i="43"/>
  <c r="M34" i="43"/>
  <c r="M35" i="43"/>
  <c r="M36" i="43"/>
  <c r="M37" i="43"/>
  <c r="M38" i="43"/>
  <c r="M39" i="43"/>
  <c r="M40" i="43"/>
  <c r="M41" i="43"/>
  <c r="M42" i="43"/>
  <c r="M44" i="43"/>
  <c r="M45" i="43"/>
  <c r="M46" i="43"/>
  <c r="M47" i="43"/>
  <c r="M48" i="43"/>
  <c r="M49" i="43"/>
  <c r="M50" i="43"/>
  <c r="M51" i="43"/>
  <c r="M52" i="43"/>
  <c r="M53" i="43"/>
  <c r="M54" i="43"/>
  <c r="M55" i="43"/>
  <c r="M56" i="43"/>
  <c r="M58" i="43"/>
  <c r="M59" i="43"/>
  <c r="M60" i="43"/>
  <c r="M61" i="43"/>
  <c r="M62" i="43"/>
  <c r="M63" i="43"/>
  <c r="M64" i="43"/>
  <c r="M65" i="43"/>
  <c r="M67" i="43"/>
  <c r="M68" i="43"/>
  <c r="M69" i="43"/>
  <c r="M70" i="43"/>
  <c r="M71" i="43"/>
  <c r="M72" i="43"/>
  <c r="M73" i="43"/>
  <c r="M74" i="43"/>
  <c r="M75" i="43"/>
  <c r="M76" i="43"/>
  <c r="M77" i="43"/>
  <c r="M78" i="43"/>
  <c r="M79" i="43"/>
  <c r="M80" i="43"/>
  <c r="M81" i="43"/>
  <c r="M82" i="43"/>
  <c r="M83" i="43"/>
  <c r="M84" i="43"/>
  <c r="M85" i="43"/>
  <c r="M86" i="43"/>
  <c r="M87" i="43"/>
  <c r="M88" i="43"/>
  <c r="M89" i="43"/>
  <c r="M90" i="43"/>
  <c r="M91" i="43"/>
  <c r="M92" i="43"/>
  <c r="M93" i="43"/>
  <c r="M94" i="43"/>
  <c r="M96" i="43"/>
  <c r="M97" i="43"/>
  <c r="M98" i="43"/>
  <c r="M99" i="43"/>
  <c r="M100" i="43"/>
  <c r="M101" i="43"/>
  <c r="M102" i="43"/>
  <c r="M103" i="43"/>
  <c r="M104" i="43"/>
  <c r="M105" i="43"/>
  <c r="M106" i="43"/>
  <c r="M107" i="43"/>
  <c r="M109" i="43"/>
  <c r="M110" i="43"/>
  <c r="M111" i="43"/>
  <c r="M112" i="43"/>
  <c r="M113" i="43"/>
  <c r="M114" i="43"/>
  <c r="M115" i="43"/>
  <c r="M116" i="43"/>
  <c r="M117" i="43"/>
  <c r="M118" i="43"/>
  <c r="M119" i="43"/>
  <c r="M120" i="43"/>
  <c r="M122" i="43"/>
  <c r="M123" i="43"/>
  <c r="M124" i="43"/>
  <c r="M125" i="43"/>
  <c r="M126" i="43"/>
  <c r="M128" i="43"/>
  <c r="M129" i="43"/>
  <c r="M130" i="43"/>
  <c r="M131" i="43"/>
  <c r="M132" i="43"/>
  <c r="M133" i="43"/>
  <c r="M134" i="43"/>
  <c r="M135" i="43"/>
  <c r="M136" i="43"/>
  <c r="M137" i="43"/>
  <c r="M138" i="43"/>
  <c r="M140" i="43"/>
  <c r="M141" i="43"/>
  <c r="M142" i="43"/>
  <c r="M143" i="43"/>
  <c r="M144" i="43"/>
  <c r="M145" i="43"/>
  <c r="M146" i="43"/>
  <c r="M147" i="43"/>
  <c r="M148" i="43"/>
  <c r="M150" i="43"/>
  <c r="M151" i="43"/>
  <c r="M152" i="43"/>
  <c r="M153" i="43"/>
  <c r="M154" i="43"/>
  <c r="M155" i="43"/>
  <c r="M156" i="43"/>
  <c r="M157" i="43"/>
  <c r="M158" i="43"/>
  <c r="M160" i="43"/>
  <c r="M161" i="43"/>
  <c r="M162" i="43"/>
  <c r="M163" i="43"/>
  <c r="M164" i="43"/>
  <c r="M165" i="43"/>
  <c r="M166" i="43"/>
  <c r="M167" i="43"/>
  <c r="M168" i="43"/>
  <c r="M169" i="43"/>
  <c r="M170" i="43"/>
  <c r="M171" i="43"/>
  <c r="M173" i="43"/>
  <c r="M174" i="43"/>
  <c r="M176" i="43"/>
  <c r="M177" i="43"/>
  <c r="M178" i="43"/>
  <c r="M179" i="43"/>
  <c r="M180" i="43"/>
  <c r="M181" i="43"/>
  <c r="M182" i="43"/>
  <c r="M183" i="43"/>
  <c r="M184" i="43"/>
  <c r="M186" i="43"/>
  <c r="M187" i="43"/>
  <c r="M188" i="43"/>
  <c r="M189" i="43"/>
  <c r="M190" i="43"/>
  <c r="M191" i="43"/>
  <c r="M192" i="43"/>
  <c r="M193" i="43"/>
  <c r="M194" i="43"/>
  <c r="M195" i="43"/>
  <c r="M196" i="43"/>
  <c r="M197" i="43"/>
  <c r="M198" i="43"/>
  <c r="M200" i="43"/>
  <c r="M201" i="43"/>
  <c r="M202" i="43"/>
  <c r="M203" i="43"/>
  <c r="M204" i="43"/>
  <c r="M205" i="43"/>
  <c r="M206" i="43"/>
  <c r="M207" i="43"/>
  <c r="M209" i="43"/>
  <c r="M210" i="43"/>
  <c r="M211" i="43"/>
  <c r="M212" i="43"/>
  <c r="M213" i="43"/>
  <c r="M214" i="43"/>
  <c r="M215" i="43"/>
  <c r="M216" i="43"/>
  <c r="M218" i="43"/>
  <c r="M219" i="43"/>
  <c r="M220" i="43"/>
  <c r="M221" i="43"/>
  <c r="M223" i="43"/>
  <c r="M224" i="43"/>
  <c r="M225" i="43"/>
  <c r="M226" i="43"/>
  <c r="M227" i="43"/>
  <c r="M229" i="43"/>
  <c r="M230" i="43"/>
  <c r="M231" i="43"/>
  <c r="M232" i="43"/>
  <c r="M233" i="43"/>
  <c r="M234" i="43"/>
  <c r="M235" i="43"/>
  <c r="M236" i="43"/>
  <c r="M237" i="43"/>
  <c r="M238" i="43"/>
  <c r="M239" i="43"/>
  <c r="M240" i="43"/>
  <c r="M241" i="43"/>
  <c r="M242" i="43"/>
  <c r="M243" i="43"/>
  <c r="M245" i="43"/>
  <c r="M246" i="43"/>
  <c r="M247" i="43"/>
  <c r="M248" i="43"/>
  <c r="M249" i="43"/>
  <c r="M250" i="43"/>
  <c r="M251" i="43"/>
  <c r="M252" i="43"/>
  <c r="M253" i="43"/>
  <c r="M254" i="43"/>
  <c r="M255" i="43"/>
  <c r="M256" i="43"/>
  <c r="M257" i="43"/>
  <c r="M258" i="43"/>
  <c r="M259" i="43"/>
  <c r="M260" i="43"/>
  <c r="M261" i="43"/>
  <c r="M262" i="43"/>
  <c r="M263" i="43"/>
  <c r="M264" i="43"/>
  <c r="M265" i="43"/>
  <c r="M266" i="43"/>
  <c r="M267" i="43"/>
  <c r="M268" i="43"/>
  <c r="O8" i="41"/>
  <c r="P8" i="41"/>
  <c r="O9" i="41"/>
  <c r="P9" i="41"/>
  <c r="O10" i="41"/>
  <c r="P10" i="41"/>
  <c r="O12" i="41"/>
  <c r="P12" i="41"/>
  <c r="O13" i="41"/>
  <c r="P13" i="41"/>
  <c r="O14" i="41"/>
  <c r="P14" i="41"/>
  <c r="O15" i="41"/>
  <c r="P15" i="41"/>
  <c r="O16" i="41"/>
  <c r="P16" i="41"/>
  <c r="O17" i="41"/>
  <c r="P17" i="41"/>
  <c r="O18" i="41"/>
  <c r="P18" i="41"/>
  <c r="O19" i="41"/>
  <c r="P19" i="41"/>
  <c r="O20" i="41"/>
  <c r="P20" i="41"/>
  <c r="O21" i="41"/>
  <c r="P21" i="41"/>
  <c r="O22" i="41"/>
  <c r="P22" i="41"/>
  <c r="O23" i="41"/>
  <c r="P23" i="41"/>
  <c r="O24" i="41"/>
  <c r="P24" i="41"/>
  <c r="O25" i="41"/>
  <c r="P25" i="41"/>
  <c r="O26" i="41"/>
  <c r="P26" i="41"/>
  <c r="O27" i="41"/>
  <c r="P27" i="41"/>
  <c r="O28" i="41"/>
  <c r="P28" i="41"/>
  <c r="O29" i="41"/>
  <c r="P29" i="41"/>
  <c r="O30" i="41"/>
  <c r="P30" i="41"/>
  <c r="O31" i="41"/>
  <c r="P31" i="41"/>
  <c r="O32" i="41"/>
  <c r="P32" i="41"/>
  <c r="O33" i="41"/>
  <c r="P33" i="41"/>
  <c r="O34" i="41"/>
  <c r="P34" i="41"/>
  <c r="O35" i="41"/>
  <c r="P35" i="41"/>
  <c r="O36" i="41"/>
  <c r="P36" i="41"/>
  <c r="O37" i="41"/>
  <c r="P37" i="41"/>
  <c r="O38" i="41"/>
  <c r="P38" i="41"/>
  <c r="O39" i="41"/>
  <c r="P39" i="41"/>
  <c r="O40" i="41"/>
  <c r="P40" i="41"/>
  <c r="O41" i="41"/>
  <c r="P41" i="41"/>
  <c r="O42" i="41"/>
  <c r="P42" i="41"/>
  <c r="O44" i="41"/>
  <c r="P44" i="41"/>
  <c r="O45" i="41"/>
  <c r="P45" i="41"/>
  <c r="O46" i="41"/>
  <c r="P46" i="41"/>
  <c r="O47" i="41"/>
  <c r="P47" i="41"/>
  <c r="O48" i="41"/>
  <c r="P48" i="41"/>
  <c r="O49" i="41"/>
  <c r="P49" i="41"/>
  <c r="O50" i="41"/>
  <c r="P50" i="41"/>
  <c r="O51" i="41"/>
  <c r="P51" i="41"/>
  <c r="O52" i="41"/>
  <c r="P52" i="41"/>
  <c r="O53" i="41"/>
  <c r="P53" i="41"/>
  <c r="O54" i="41"/>
  <c r="P54" i="41"/>
  <c r="O55" i="41"/>
  <c r="P55" i="41"/>
  <c r="O56" i="41"/>
  <c r="P56" i="41"/>
  <c r="O58" i="41"/>
  <c r="P58" i="41"/>
  <c r="O59" i="41"/>
  <c r="P59" i="41"/>
  <c r="O60" i="41"/>
  <c r="P60" i="41"/>
  <c r="O61" i="41"/>
  <c r="P61" i="41"/>
  <c r="O62" i="41"/>
  <c r="P62" i="41"/>
  <c r="O63" i="41"/>
  <c r="P63" i="41"/>
  <c r="O64" i="41"/>
  <c r="P64" i="41"/>
  <c r="O65" i="41"/>
  <c r="P65" i="41"/>
  <c r="O67" i="41"/>
  <c r="P67" i="41"/>
  <c r="O68" i="41"/>
  <c r="P68" i="41"/>
  <c r="O69" i="41"/>
  <c r="P69" i="41"/>
  <c r="O70" i="41"/>
  <c r="P70" i="41"/>
  <c r="O71" i="41"/>
  <c r="P71" i="41"/>
  <c r="O72" i="41"/>
  <c r="P72" i="41"/>
  <c r="O73" i="41"/>
  <c r="P73" i="41"/>
  <c r="O74" i="41"/>
  <c r="P74" i="41"/>
  <c r="O75" i="41"/>
  <c r="P75" i="41"/>
  <c r="O76" i="41"/>
  <c r="P76" i="41"/>
  <c r="O77" i="41"/>
  <c r="P77" i="41"/>
  <c r="O78" i="41"/>
  <c r="P78" i="41"/>
  <c r="O79" i="41"/>
  <c r="P79" i="41"/>
  <c r="O80" i="41"/>
  <c r="P80" i="41"/>
  <c r="O81" i="41"/>
  <c r="P81" i="41"/>
  <c r="O82" i="41"/>
  <c r="P82" i="41"/>
  <c r="O83" i="41"/>
  <c r="P83" i="41"/>
  <c r="O84" i="41"/>
  <c r="P84" i="41"/>
  <c r="O85" i="41"/>
  <c r="P85" i="41"/>
  <c r="O86" i="41"/>
  <c r="P86" i="41"/>
  <c r="O87" i="41"/>
  <c r="P87" i="41"/>
  <c r="O88" i="41"/>
  <c r="P88" i="41"/>
  <c r="O89" i="41"/>
  <c r="P89" i="41"/>
  <c r="O90" i="41"/>
  <c r="P90" i="41"/>
  <c r="O91" i="41"/>
  <c r="P91" i="41"/>
  <c r="O92" i="41"/>
  <c r="P92" i="41"/>
  <c r="O93" i="41"/>
  <c r="P93" i="41"/>
  <c r="O94" i="41"/>
  <c r="P94" i="41"/>
  <c r="O96" i="41"/>
  <c r="P96" i="41"/>
  <c r="O97" i="41"/>
  <c r="P97" i="41"/>
  <c r="O98" i="41"/>
  <c r="P98" i="41"/>
  <c r="O99" i="41"/>
  <c r="P99" i="41"/>
  <c r="O100" i="41"/>
  <c r="P100" i="41"/>
  <c r="O101" i="41"/>
  <c r="P101" i="41"/>
  <c r="O102" i="41"/>
  <c r="P102" i="41"/>
  <c r="O103" i="41"/>
  <c r="P103" i="41"/>
  <c r="O104" i="41"/>
  <c r="P104" i="41"/>
  <c r="O105" i="41"/>
  <c r="P105" i="41"/>
  <c r="O106" i="41"/>
  <c r="P106" i="41"/>
  <c r="O107" i="41"/>
  <c r="P107" i="41"/>
  <c r="O109" i="41"/>
  <c r="P109" i="41"/>
  <c r="O110" i="41"/>
  <c r="P110" i="41"/>
  <c r="O111" i="41"/>
  <c r="P111" i="41"/>
  <c r="O112" i="41"/>
  <c r="P112" i="41"/>
  <c r="O113" i="41"/>
  <c r="P113" i="41"/>
  <c r="O114" i="41"/>
  <c r="P114" i="41"/>
  <c r="O115" i="41"/>
  <c r="P115" i="41"/>
  <c r="O116" i="41"/>
  <c r="P116" i="41"/>
  <c r="O117" i="41"/>
  <c r="P117" i="41"/>
  <c r="O118" i="41"/>
  <c r="P118" i="41"/>
  <c r="O119" i="41"/>
  <c r="P119" i="41"/>
  <c r="O120" i="41"/>
  <c r="P120" i="41"/>
  <c r="O122" i="41"/>
  <c r="P122" i="41"/>
  <c r="O123" i="41"/>
  <c r="P123" i="41"/>
  <c r="O124" i="41"/>
  <c r="P124" i="41"/>
  <c r="O125" i="41"/>
  <c r="P125" i="41"/>
  <c r="O126" i="41"/>
  <c r="P126" i="41"/>
  <c r="O128" i="41"/>
  <c r="P128" i="41"/>
  <c r="O129" i="41"/>
  <c r="P129" i="41"/>
  <c r="O132" i="41"/>
  <c r="P132" i="41"/>
  <c r="O133" i="41"/>
  <c r="P133" i="41"/>
  <c r="O134" i="41"/>
  <c r="P134" i="41"/>
  <c r="O135" i="41"/>
  <c r="P135" i="41"/>
  <c r="O136" i="41"/>
  <c r="P136" i="41"/>
  <c r="O137" i="41"/>
  <c r="P137" i="41"/>
  <c r="O138" i="41"/>
  <c r="P138" i="41"/>
  <c r="O140" i="41"/>
  <c r="P140" i="41"/>
  <c r="O141" i="41"/>
  <c r="P141" i="41"/>
  <c r="O142" i="41"/>
  <c r="P142" i="41"/>
  <c r="O143" i="41"/>
  <c r="P143" i="41"/>
  <c r="O144" i="41"/>
  <c r="P144" i="41"/>
  <c r="O145" i="41"/>
  <c r="P145" i="41"/>
  <c r="O146" i="41"/>
  <c r="P146" i="41"/>
  <c r="O147" i="41"/>
  <c r="P147" i="41"/>
  <c r="O148" i="41"/>
  <c r="P148" i="41"/>
  <c r="O150" i="41"/>
  <c r="P150" i="41"/>
  <c r="O151" i="41"/>
  <c r="P151" i="41"/>
  <c r="O152" i="41"/>
  <c r="P152" i="41"/>
  <c r="O153" i="41"/>
  <c r="P153" i="41"/>
  <c r="O154" i="41"/>
  <c r="P154" i="41"/>
  <c r="O155" i="41"/>
  <c r="P155" i="41"/>
  <c r="O156" i="41"/>
  <c r="P156" i="41"/>
  <c r="O157" i="41"/>
  <c r="P157" i="41"/>
  <c r="O158" i="41"/>
  <c r="P158" i="41"/>
  <c r="O160" i="41"/>
  <c r="P160" i="41"/>
  <c r="O161" i="41"/>
  <c r="P161" i="41"/>
  <c r="O162" i="41"/>
  <c r="P162" i="41"/>
  <c r="O163" i="41"/>
  <c r="P163" i="41"/>
  <c r="O164" i="41"/>
  <c r="P164" i="41"/>
  <c r="O165" i="41"/>
  <c r="P165" i="41"/>
  <c r="O166" i="41"/>
  <c r="P166" i="41"/>
  <c r="O167" i="41"/>
  <c r="P167" i="41"/>
  <c r="O168" i="41"/>
  <c r="P168" i="41"/>
  <c r="O169" i="41"/>
  <c r="P169" i="41"/>
  <c r="O170" i="41"/>
  <c r="P170" i="41"/>
  <c r="O171" i="41"/>
  <c r="P171" i="41"/>
  <c r="O173" i="41"/>
  <c r="P173" i="41"/>
  <c r="O174" i="41"/>
  <c r="P174" i="41"/>
  <c r="O176" i="41"/>
  <c r="P176" i="41"/>
  <c r="O177" i="41"/>
  <c r="P177" i="41"/>
  <c r="O178" i="41"/>
  <c r="P178" i="41"/>
  <c r="O179" i="41"/>
  <c r="P179" i="41"/>
  <c r="O180" i="41"/>
  <c r="P180" i="41"/>
  <c r="O181" i="41"/>
  <c r="P181" i="41"/>
  <c r="O182" i="41"/>
  <c r="P182" i="41"/>
  <c r="O183" i="41"/>
  <c r="P183" i="41"/>
  <c r="O184" i="41"/>
  <c r="P184" i="41"/>
  <c r="O186" i="41"/>
  <c r="P186" i="41"/>
  <c r="O187" i="41"/>
  <c r="P187" i="41"/>
  <c r="O188" i="41"/>
  <c r="P188" i="41"/>
  <c r="O189" i="41"/>
  <c r="P189" i="41"/>
  <c r="O190" i="41"/>
  <c r="P190" i="41"/>
  <c r="O191" i="41"/>
  <c r="P191" i="41"/>
  <c r="O192" i="41"/>
  <c r="P192" i="41"/>
  <c r="O193" i="41"/>
  <c r="P193" i="41"/>
  <c r="O194" i="41"/>
  <c r="P194" i="41"/>
  <c r="O195" i="41"/>
  <c r="P195" i="41"/>
  <c r="O196" i="41"/>
  <c r="P196" i="41"/>
  <c r="O197" i="41"/>
  <c r="P197" i="41"/>
  <c r="O198" i="41"/>
  <c r="P198" i="41"/>
  <c r="O200" i="41"/>
  <c r="P200" i="41"/>
  <c r="O201" i="41"/>
  <c r="P201" i="41"/>
  <c r="O202" i="41"/>
  <c r="P202" i="41"/>
  <c r="O203" i="41"/>
  <c r="P203" i="41"/>
  <c r="O204" i="41"/>
  <c r="P204" i="41"/>
  <c r="O205" i="41"/>
  <c r="P205" i="41"/>
  <c r="O206" i="41"/>
  <c r="P206" i="41"/>
  <c r="O207" i="41"/>
  <c r="P207" i="41"/>
  <c r="O209" i="41"/>
  <c r="P209" i="41"/>
  <c r="O210" i="41"/>
  <c r="P210" i="41"/>
  <c r="O211" i="41"/>
  <c r="P211" i="41"/>
  <c r="O212" i="41"/>
  <c r="P212" i="41"/>
  <c r="O213" i="41"/>
  <c r="P213" i="41"/>
  <c r="O214" i="41"/>
  <c r="P214" i="41"/>
  <c r="O215" i="41"/>
  <c r="P215" i="41"/>
  <c r="O216" i="41"/>
  <c r="P216" i="41"/>
  <c r="O218" i="41"/>
  <c r="P218" i="41"/>
  <c r="O219" i="41"/>
  <c r="P219" i="41"/>
  <c r="O220" i="41"/>
  <c r="P220" i="41"/>
  <c r="O221" i="41"/>
  <c r="P221" i="41"/>
  <c r="O223" i="41"/>
  <c r="P223" i="41"/>
  <c r="O224" i="41"/>
  <c r="P224" i="41"/>
  <c r="O225" i="41"/>
  <c r="P225" i="41"/>
  <c r="O226" i="41"/>
  <c r="P226" i="41"/>
  <c r="O227" i="41"/>
  <c r="P227" i="41"/>
  <c r="O229" i="41"/>
  <c r="P229" i="41"/>
  <c r="O230" i="41"/>
  <c r="P230" i="41"/>
  <c r="O231" i="41"/>
  <c r="P231" i="41"/>
  <c r="O232" i="41"/>
  <c r="P232" i="41"/>
  <c r="O233" i="41"/>
  <c r="P233" i="41"/>
  <c r="O234" i="41"/>
  <c r="P234" i="41"/>
  <c r="O235" i="41"/>
  <c r="P235" i="41"/>
  <c r="O236" i="41"/>
  <c r="P236" i="41"/>
  <c r="O237" i="41"/>
  <c r="P237" i="41"/>
  <c r="O238" i="41"/>
  <c r="P238" i="41"/>
  <c r="O239" i="41"/>
  <c r="P239" i="41"/>
  <c r="O240" i="41"/>
  <c r="P240" i="41"/>
  <c r="O241" i="41"/>
  <c r="P241" i="41"/>
  <c r="O242" i="41"/>
  <c r="P242" i="41"/>
  <c r="O243" i="41"/>
  <c r="P243" i="41"/>
  <c r="O245" i="41"/>
  <c r="P245" i="41"/>
  <c r="O246" i="41"/>
  <c r="P246" i="41"/>
  <c r="O247" i="41"/>
  <c r="P247" i="41"/>
  <c r="O248" i="41"/>
  <c r="P248" i="41"/>
  <c r="O249" i="41"/>
  <c r="P249" i="41"/>
  <c r="O250" i="41"/>
  <c r="P250" i="41"/>
  <c r="O251" i="41"/>
  <c r="P251" i="41"/>
  <c r="O252" i="41"/>
  <c r="P252" i="41"/>
  <c r="O253" i="41"/>
  <c r="P253" i="41"/>
  <c r="O254" i="41"/>
  <c r="P254" i="41"/>
  <c r="O255" i="41"/>
  <c r="P255" i="41"/>
  <c r="O256" i="41"/>
  <c r="P256" i="41"/>
  <c r="O257" i="41"/>
  <c r="P257" i="41"/>
  <c r="O258" i="41"/>
  <c r="P258" i="41"/>
  <c r="O259" i="41"/>
  <c r="P259" i="41"/>
  <c r="O260" i="41"/>
  <c r="P260" i="41"/>
  <c r="O261" i="41"/>
  <c r="P261" i="41"/>
  <c r="O262" i="41"/>
  <c r="P262" i="41"/>
  <c r="O263" i="41"/>
  <c r="P263" i="41"/>
  <c r="O264" i="41"/>
  <c r="P264" i="41"/>
  <c r="O265" i="41"/>
  <c r="P265" i="41"/>
  <c r="O266" i="41"/>
  <c r="P266" i="41"/>
  <c r="O267" i="41"/>
  <c r="P267" i="41"/>
  <c r="O268" i="41"/>
  <c r="P268" i="41"/>
  <c r="L8" i="41"/>
  <c r="M8" i="41"/>
  <c r="L9" i="41"/>
  <c r="M9" i="41"/>
  <c r="L10" i="41"/>
  <c r="M10" i="41"/>
  <c r="L12" i="41"/>
  <c r="M12" i="41"/>
  <c r="L13" i="41"/>
  <c r="M13" i="41"/>
  <c r="L14" i="41"/>
  <c r="M14" i="41"/>
  <c r="L15" i="41"/>
  <c r="M15" i="41"/>
  <c r="L16" i="41"/>
  <c r="M16" i="41"/>
  <c r="L17" i="41"/>
  <c r="M17" i="41"/>
  <c r="L18" i="41"/>
  <c r="M18" i="41"/>
  <c r="L19" i="41"/>
  <c r="M19" i="41"/>
  <c r="L20" i="41"/>
  <c r="M20" i="41"/>
  <c r="L21" i="41"/>
  <c r="M21" i="41"/>
  <c r="L22" i="41"/>
  <c r="M22" i="41"/>
  <c r="L23" i="41"/>
  <c r="M23" i="41"/>
  <c r="L24" i="41"/>
  <c r="M24" i="41"/>
  <c r="L25" i="41"/>
  <c r="M25" i="41"/>
  <c r="L26" i="41"/>
  <c r="M26" i="41"/>
  <c r="L27" i="41"/>
  <c r="M27" i="41"/>
  <c r="L28" i="41"/>
  <c r="M28" i="41"/>
  <c r="L29" i="41"/>
  <c r="M29" i="41"/>
  <c r="L30" i="41"/>
  <c r="M30" i="41"/>
  <c r="L31" i="41"/>
  <c r="M31" i="41"/>
  <c r="L32" i="41"/>
  <c r="M32" i="41"/>
  <c r="L33" i="41"/>
  <c r="M33" i="41"/>
  <c r="L34" i="41"/>
  <c r="M34" i="41"/>
  <c r="L35" i="41"/>
  <c r="M35" i="41"/>
  <c r="L36" i="41"/>
  <c r="M36" i="41"/>
  <c r="L37" i="41"/>
  <c r="M37" i="41"/>
  <c r="L38" i="41"/>
  <c r="M38" i="41"/>
  <c r="L39" i="41"/>
  <c r="M39" i="41"/>
  <c r="L40" i="41"/>
  <c r="M40" i="41"/>
  <c r="L41" i="41"/>
  <c r="M41" i="41"/>
  <c r="L42" i="41"/>
  <c r="M42" i="41"/>
  <c r="L44" i="41"/>
  <c r="M44" i="41"/>
  <c r="L45" i="41"/>
  <c r="M45" i="41"/>
  <c r="L46" i="41"/>
  <c r="M46" i="41"/>
  <c r="L47" i="41"/>
  <c r="M47" i="41"/>
  <c r="L48" i="41"/>
  <c r="M48" i="41"/>
  <c r="L49" i="41"/>
  <c r="M49" i="41"/>
  <c r="L50" i="41"/>
  <c r="M50" i="41"/>
  <c r="L51" i="41"/>
  <c r="M51" i="41"/>
  <c r="L52" i="41"/>
  <c r="M52" i="41"/>
  <c r="L53" i="41"/>
  <c r="M53" i="41"/>
  <c r="L54" i="41"/>
  <c r="M54" i="41"/>
  <c r="L55" i="41"/>
  <c r="M55" i="41"/>
  <c r="L56" i="41"/>
  <c r="M56" i="41"/>
  <c r="L58" i="41"/>
  <c r="M58" i="41"/>
  <c r="L59" i="41"/>
  <c r="M59" i="41"/>
  <c r="L60" i="41"/>
  <c r="M60" i="41"/>
  <c r="L61" i="41"/>
  <c r="M61" i="41"/>
  <c r="L62" i="41"/>
  <c r="M62" i="41"/>
  <c r="L63" i="41"/>
  <c r="M63" i="41"/>
  <c r="L64" i="41"/>
  <c r="M64" i="41"/>
  <c r="L65" i="41"/>
  <c r="M65" i="41"/>
  <c r="L67" i="41"/>
  <c r="M67" i="41"/>
  <c r="L68" i="41"/>
  <c r="M68" i="41"/>
  <c r="L69" i="41"/>
  <c r="M69" i="41"/>
  <c r="L70" i="41"/>
  <c r="M70" i="41"/>
  <c r="L71" i="41"/>
  <c r="M71" i="41"/>
  <c r="L72" i="41"/>
  <c r="M72" i="41"/>
  <c r="L73" i="41"/>
  <c r="M73" i="41"/>
  <c r="L74" i="41"/>
  <c r="M74" i="41"/>
  <c r="L75" i="41"/>
  <c r="M75" i="41"/>
  <c r="L76" i="41"/>
  <c r="M76" i="41"/>
  <c r="L77" i="41"/>
  <c r="M77" i="41"/>
  <c r="L78" i="41"/>
  <c r="M78" i="41"/>
  <c r="L79" i="41"/>
  <c r="M79" i="41"/>
  <c r="L80" i="41"/>
  <c r="M80" i="41"/>
  <c r="L81" i="41"/>
  <c r="M81" i="41"/>
  <c r="L82" i="41"/>
  <c r="M82" i="41"/>
  <c r="L83" i="41"/>
  <c r="M83" i="41"/>
  <c r="L84" i="41"/>
  <c r="M84" i="41"/>
  <c r="L85" i="41"/>
  <c r="M85" i="41"/>
  <c r="L86" i="41"/>
  <c r="M86" i="41"/>
  <c r="L87" i="41"/>
  <c r="M87" i="41"/>
  <c r="L88" i="41"/>
  <c r="M88" i="41"/>
  <c r="L89" i="41"/>
  <c r="M89" i="41"/>
  <c r="L90" i="41"/>
  <c r="M90" i="41"/>
  <c r="L91" i="41"/>
  <c r="M91" i="41"/>
  <c r="L92" i="41"/>
  <c r="M92" i="41"/>
  <c r="L93" i="41"/>
  <c r="M93" i="41"/>
  <c r="L94" i="41"/>
  <c r="M94" i="41"/>
  <c r="L96" i="41"/>
  <c r="M96" i="41"/>
  <c r="L97" i="41"/>
  <c r="M97" i="41"/>
  <c r="L98" i="41"/>
  <c r="M98" i="41"/>
  <c r="L99" i="41"/>
  <c r="M99" i="41"/>
  <c r="L100" i="41"/>
  <c r="M100" i="41"/>
  <c r="L101" i="41"/>
  <c r="M101" i="41"/>
  <c r="L102" i="41"/>
  <c r="M102" i="41"/>
  <c r="L103" i="41"/>
  <c r="M103" i="41"/>
  <c r="L104" i="41"/>
  <c r="M104" i="41"/>
  <c r="L105" i="41"/>
  <c r="M105" i="41"/>
  <c r="L106" i="41"/>
  <c r="M106" i="41"/>
  <c r="L107" i="41"/>
  <c r="M107" i="41"/>
  <c r="L109" i="41"/>
  <c r="M109" i="41"/>
  <c r="L110" i="41"/>
  <c r="M110" i="41"/>
  <c r="L111" i="41"/>
  <c r="M111" i="41"/>
  <c r="L112" i="41"/>
  <c r="M112" i="41"/>
  <c r="L113" i="41"/>
  <c r="M113" i="41"/>
  <c r="L114" i="41"/>
  <c r="M114" i="41"/>
  <c r="L115" i="41"/>
  <c r="M115" i="41"/>
  <c r="L116" i="41"/>
  <c r="M116" i="41"/>
  <c r="L117" i="41"/>
  <c r="M117" i="41"/>
  <c r="L118" i="41"/>
  <c r="M118" i="41"/>
  <c r="L119" i="41"/>
  <c r="M119" i="41"/>
  <c r="L120" i="41"/>
  <c r="M120" i="41"/>
  <c r="L122" i="41"/>
  <c r="M122" i="41"/>
  <c r="L123" i="41"/>
  <c r="M123" i="41"/>
  <c r="L124" i="41"/>
  <c r="M124" i="41"/>
  <c r="L125" i="41"/>
  <c r="M125" i="41"/>
  <c r="L126" i="41"/>
  <c r="M126" i="41"/>
  <c r="L128" i="41"/>
  <c r="M128" i="41"/>
  <c r="L129" i="41"/>
  <c r="M129" i="41"/>
  <c r="L132" i="41"/>
  <c r="M132" i="41"/>
  <c r="L133" i="41"/>
  <c r="M133" i="41"/>
  <c r="L134" i="41"/>
  <c r="M134" i="41"/>
  <c r="L135" i="41"/>
  <c r="M135" i="41"/>
  <c r="L136" i="41"/>
  <c r="M136" i="41"/>
  <c r="L137" i="41"/>
  <c r="M137" i="41"/>
  <c r="L138" i="41"/>
  <c r="M138" i="41"/>
  <c r="L140" i="41"/>
  <c r="M140" i="41"/>
  <c r="L141" i="41"/>
  <c r="M141" i="41"/>
  <c r="L142" i="41"/>
  <c r="M142" i="41"/>
  <c r="L143" i="41"/>
  <c r="M143" i="41"/>
  <c r="L144" i="41"/>
  <c r="M144" i="41"/>
  <c r="L145" i="41"/>
  <c r="M145" i="41"/>
  <c r="L146" i="41"/>
  <c r="M146" i="41"/>
  <c r="L147" i="41"/>
  <c r="M147" i="41"/>
  <c r="L148" i="41"/>
  <c r="M148" i="41"/>
  <c r="L150" i="41"/>
  <c r="M150" i="41"/>
  <c r="L151" i="41"/>
  <c r="M151" i="41"/>
  <c r="L152" i="41"/>
  <c r="M152" i="41"/>
  <c r="L153" i="41"/>
  <c r="M153" i="41"/>
  <c r="L154" i="41"/>
  <c r="M154" i="41"/>
  <c r="L155" i="41"/>
  <c r="M155" i="41"/>
  <c r="L156" i="41"/>
  <c r="M156" i="41"/>
  <c r="L157" i="41"/>
  <c r="M157" i="41"/>
  <c r="L158" i="41"/>
  <c r="M158" i="41"/>
  <c r="L160" i="41"/>
  <c r="M160" i="41"/>
  <c r="L161" i="41"/>
  <c r="M161" i="41"/>
  <c r="L162" i="41"/>
  <c r="M162" i="41"/>
  <c r="L163" i="41"/>
  <c r="M163" i="41"/>
  <c r="L164" i="41"/>
  <c r="M164" i="41"/>
  <c r="L165" i="41"/>
  <c r="M165" i="41"/>
  <c r="L166" i="41"/>
  <c r="M166" i="41"/>
  <c r="L167" i="41"/>
  <c r="M167" i="41"/>
  <c r="L168" i="41"/>
  <c r="M168" i="41"/>
  <c r="L169" i="41"/>
  <c r="M169" i="41"/>
  <c r="L170" i="41"/>
  <c r="M170" i="41"/>
  <c r="L171" i="41"/>
  <c r="M171" i="41"/>
  <c r="L173" i="41"/>
  <c r="M173" i="41"/>
  <c r="L174" i="41"/>
  <c r="M174" i="41"/>
  <c r="L176" i="41"/>
  <c r="M176" i="41"/>
  <c r="L177" i="41"/>
  <c r="M177" i="41"/>
  <c r="L178" i="41"/>
  <c r="M178" i="41"/>
  <c r="L179" i="41"/>
  <c r="M179" i="41"/>
  <c r="L180" i="41"/>
  <c r="M180" i="41"/>
  <c r="L181" i="41"/>
  <c r="M181" i="41"/>
  <c r="L182" i="41"/>
  <c r="M182" i="41"/>
  <c r="L183" i="41"/>
  <c r="M183" i="41"/>
  <c r="L184" i="41"/>
  <c r="M184" i="41"/>
  <c r="L186" i="41"/>
  <c r="M186" i="41"/>
  <c r="L187" i="41"/>
  <c r="M187" i="41"/>
  <c r="L188" i="41"/>
  <c r="M188" i="41"/>
  <c r="L189" i="41"/>
  <c r="M189" i="41"/>
  <c r="L190" i="41"/>
  <c r="M190" i="41"/>
  <c r="L191" i="41"/>
  <c r="M191" i="41"/>
  <c r="L192" i="41"/>
  <c r="M192" i="41"/>
  <c r="L193" i="41"/>
  <c r="M193" i="41"/>
  <c r="L194" i="41"/>
  <c r="M194" i="41"/>
  <c r="L195" i="41"/>
  <c r="M195" i="41"/>
  <c r="L196" i="41"/>
  <c r="M196" i="41"/>
  <c r="L197" i="41"/>
  <c r="M197" i="41"/>
  <c r="L198" i="41"/>
  <c r="M198" i="41"/>
  <c r="L200" i="41"/>
  <c r="M200" i="41"/>
  <c r="L201" i="41"/>
  <c r="M201" i="41"/>
  <c r="L202" i="41"/>
  <c r="M202" i="41"/>
  <c r="L203" i="41"/>
  <c r="M203" i="41"/>
  <c r="L204" i="41"/>
  <c r="M204" i="41"/>
  <c r="L205" i="41"/>
  <c r="M205" i="41"/>
  <c r="L206" i="41"/>
  <c r="M206" i="41"/>
  <c r="L207" i="41"/>
  <c r="M207" i="41"/>
  <c r="L209" i="41"/>
  <c r="M209" i="41"/>
  <c r="L210" i="41"/>
  <c r="M210" i="41"/>
  <c r="L211" i="41"/>
  <c r="M211" i="41"/>
  <c r="L212" i="41"/>
  <c r="M212" i="41"/>
  <c r="L213" i="41"/>
  <c r="M213" i="41"/>
  <c r="L214" i="41"/>
  <c r="M214" i="41"/>
  <c r="L215" i="41"/>
  <c r="M215" i="41"/>
  <c r="L216" i="41"/>
  <c r="M216" i="41"/>
  <c r="L218" i="41"/>
  <c r="M218" i="41"/>
  <c r="L219" i="41"/>
  <c r="M219" i="41"/>
  <c r="L220" i="41"/>
  <c r="M220" i="41"/>
  <c r="L221" i="41"/>
  <c r="M221" i="41"/>
  <c r="L223" i="41"/>
  <c r="M223" i="41"/>
  <c r="L224" i="41"/>
  <c r="M224" i="41"/>
  <c r="L225" i="41"/>
  <c r="M225" i="41"/>
  <c r="L226" i="41"/>
  <c r="M226" i="41"/>
  <c r="L227" i="41"/>
  <c r="M227" i="41"/>
  <c r="L229" i="41"/>
  <c r="M229" i="41"/>
  <c r="L230" i="41"/>
  <c r="M230" i="41"/>
  <c r="L231" i="41"/>
  <c r="M231" i="41"/>
  <c r="L232" i="41"/>
  <c r="M232" i="41"/>
  <c r="L233" i="41"/>
  <c r="M233" i="41"/>
  <c r="L234" i="41"/>
  <c r="M234" i="41"/>
  <c r="L235" i="41"/>
  <c r="M235" i="41"/>
  <c r="L236" i="41"/>
  <c r="M236" i="41"/>
  <c r="L237" i="41"/>
  <c r="M237" i="41"/>
  <c r="L238" i="41"/>
  <c r="M238" i="41"/>
  <c r="L239" i="41"/>
  <c r="M239" i="41"/>
  <c r="L240" i="41"/>
  <c r="M240" i="41"/>
  <c r="L241" i="41"/>
  <c r="M241" i="41"/>
  <c r="L242" i="41"/>
  <c r="M242" i="41"/>
  <c r="L243" i="41"/>
  <c r="M243" i="41"/>
  <c r="L245" i="41"/>
  <c r="M245" i="41"/>
  <c r="L246" i="41"/>
  <c r="M246" i="41"/>
  <c r="L247" i="41"/>
  <c r="M247" i="41"/>
  <c r="L248" i="41"/>
  <c r="M248" i="41"/>
  <c r="L249" i="41"/>
  <c r="M249" i="41"/>
  <c r="L250" i="41"/>
  <c r="M250" i="41"/>
  <c r="L251" i="41"/>
  <c r="M251" i="41"/>
  <c r="L252" i="41"/>
  <c r="M252" i="41"/>
  <c r="L253" i="41"/>
  <c r="M253" i="41"/>
  <c r="L254" i="41"/>
  <c r="M254" i="41"/>
  <c r="L255" i="41"/>
  <c r="M255" i="41"/>
  <c r="L256" i="41"/>
  <c r="M256" i="41"/>
  <c r="L257" i="41"/>
  <c r="M257" i="41"/>
  <c r="L258" i="41"/>
  <c r="M258" i="41"/>
  <c r="L259" i="41"/>
  <c r="M259" i="41"/>
  <c r="L260" i="41"/>
  <c r="M260" i="41"/>
  <c r="L261" i="41"/>
  <c r="M261" i="41"/>
  <c r="L262" i="41"/>
  <c r="M262" i="41"/>
  <c r="L263" i="41"/>
  <c r="M263" i="41"/>
  <c r="L264" i="41"/>
  <c r="M264" i="41"/>
  <c r="L265" i="41"/>
  <c r="M265" i="41"/>
  <c r="L266" i="41"/>
  <c r="M266" i="41"/>
  <c r="L267" i="41"/>
  <c r="M267" i="41"/>
  <c r="L268" i="41"/>
  <c r="M268" i="41"/>
  <c r="L21" i="43"/>
  <c r="L22" i="43"/>
  <c r="L23" i="43"/>
  <c r="L24" i="43"/>
  <c r="L25" i="43"/>
  <c r="L26" i="43"/>
  <c r="L27" i="43"/>
  <c r="L28" i="43"/>
  <c r="L29" i="43"/>
  <c r="L30" i="43"/>
  <c r="L31" i="43"/>
  <c r="L32" i="43"/>
  <c r="L33" i="43"/>
  <c r="L34" i="43"/>
  <c r="L35" i="43"/>
  <c r="L36" i="43"/>
  <c r="L37" i="43"/>
  <c r="L38" i="43"/>
  <c r="L39" i="43"/>
  <c r="L40" i="43"/>
  <c r="L41" i="43"/>
  <c r="L42" i="43"/>
  <c r="L44" i="43"/>
  <c r="L45" i="43"/>
  <c r="L46" i="43"/>
  <c r="L47" i="43"/>
  <c r="L48" i="43"/>
  <c r="L49" i="43"/>
  <c r="L50" i="43"/>
  <c r="L51" i="43"/>
  <c r="L52" i="43"/>
  <c r="L53" i="43"/>
  <c r="L54" i="43"/>
  <c r="L55" i="43"/>
  <c r="L56" i="43"/>
  <c r="L58" i="43"/>
  <c r="L59" i="43"/>
  <c r="L60" i="43"/>
  <c r="L61" i="43"/>
  <c r="L62" i="43"/>
  <c r="L63" i="43"/>
  <c r="L64" i="43"/>
  <c r="L65" i="43"/>
  <c r="L67" i="43"/>
  <c r="L68" i="43"/>
  <c r="L69" i="43"/>
  <c r="L70" i="43"/>
  <c r="L71" i="43"/>
  <c r="L72" i="43"/>
  <c r="L73" i="43"/>
  <c r="L74" i="43"/>
  <c r="L75" i="43"/>
  <c r="L76" i="43"/>
  <c r="L77" i="43"/>
  <c r="L78" i="43"/>
  <c r="L79" i="43"/>
  <c r="L80" i="43"/>
  <c r="L81" i="43"/>
  <c r="L82" i="43"/>
  <c r="L83" i="43"/>
  <c r="L84" i="43"/>
  <c r="L85" i="43"/>
  <c r="L86" i="43"/>
  <c r="L87" i="43"/>
  <c r="L88" i="43"/>
  <c r="L89" i="43"/>
  <c r="L90" i="43"/>
  <c r="L91" i="43"/>
  <c r="L92" i="43"/>
  <c r="L93" i="43"/>
  <c r="L94" i="43"/>
  <c r="L96" i="43"/>
  <c r="L97" i="43"/>
  <c r="L98" i="43"/>
  <c r="L99" i="43"/>
  <c r="L100" i="43"/>
  <c r="L101" i="43"/>
  <c r="L102" i="43"/>
  <c r="L103" i="43"/>
  <c r="L104" i="43"/>
  <c r="L105" i="43"/>
  <c r="L106" i="43"/>
  <c r="L107" i="43"/>
  <c r="L109" i="43"/>
  <c r="L110" i="43"/>
  <c r="L111" i="43"/>
  <c r="L112" i="43"/>
  <c r="L113" i="43"/>
  <c r="L114" i="43"/>
  <c r="L115" i="43"/>
  <c r="L116" i="43"/>
  <c r="L117" i="43"/>
  <c r="L118" i="43"/>
  <c r="L119" i="43"/>
  <c r="L120" i="43"/>
  <c r="L122" i="43"/>
  <c r="L123" i="43"/>
  <c r="L124" i="43"/>
  <c r="L125" i="43"/>
  <c r="L126" i="43"/>
  <c r="L128" i="43"/>
  <c r="L129" i="43"/>
  <c r="L130" i="43"/>
  <c r="L131" i="43"/>
  <c r="L132" i="43"/>
  <c r="L133" i="43"/>
  <c r="L134" i="43"/>
  <c r="L135" i="43"/>
  <c r="L136" i="43"/>
  <c r="L137" i="43"/>
  <c r="L138" i="43"/>
  <c r="L140" i="43"/>
  <c r="L141" i="43"/>
  <c r="L142" i="43"/>
  <c r="L143" i="43"/>
  <c r="L144" i="43"/>
  <c r="L145" i="43"/>
  <c r="L146" i="43"/>
  <c r="L147" i="43"/>
  <c r="L148" i="43"/>
  <c r="L150" i="43"/>
  <c r="L151" i="43"/>
  <c r="L152" i="43"/>
  <c r="L153" i="43"/>
  <c r="L154" i="43"/>
  <c r="L155" i="43"/>
  <c r="L156" i="43"/>
  <c r="L157" i="43"/>
  <c r="L158" i="43"/>
  <c r="L160" i="43"/>
  <c r="L161" i="43"/>
  <c r="L162" i="43"/>
  <c r="L163" i="43"/>
  <c r="L164" i="43"/>
  <c r="L165" i="43"/>
  <c r="L166" i="43"/>
  <c r="L167" i="43"/>
  <c r="L168" i="43"/>
  <c r="L169" i="43"/>
  <c r="L170" i="43"/>
  <c r="L171" i="43"/>
  <c r="L173" i="43"/>
  <c r="L174" i="43"/>
  <c r="L176" i="43"/>
  <c r="L177" i="43"/>
  <c r="L178" i="43"/>
  <c r="L179" i="43"/>
  <c r="L180" i="43"/>
  <c r="L181" i="43"/>
  <c r="L182" i="43"/>
  <c r="L183" i="43"/>
  <c r="L184" i="43"/>
  <c r="L186" i="43"/>
  <c r="L187" i="43"/>
  <c r="L188" i="43"/>
  <c r="L189" i="43"/>
  <c r="L190" i="43"/>
  <c r="L191" i="43"/>
  <c r="L192" i="43"/>
  <c r="L193" i="43"/>
  <c r="L194" i="43"/>
  <c r="L195" i="43"/>
  <c r="L196" i="43"/>
  <c r="L197" i="43"/>
  <c r="L198" i="43"/>
  <c r="L200" i="43"/>
  <c r="L201" i="43"/>
  <c r="L202" i="43"/>
  <c r="L203" i="43"/>
  <c r="L204" i="43"/>
  <c r="L205" i="43"/>
  <c r="L206" i="43"/>
  <c r="L207" i="43"/>
  <c r="L209" i="43"/>
  <c r="L210" i="43"/>
  <c r="L211" i="43"/>
  <c r="L212" i="43"/>
  <c r="L213" i="43"/>
  <c r="L214" i="43"/>
  <c r="L215" i="43"/>
  <c r="L216" i="43"/>
  <c r="L218" i="43"/>
  <c r="L219" i="43"/>
  <c r="L220" i="43"/>
  <c r="L221" i="43"/>
  <c r="L223" i="43"/>
  <c r="L224" i="43"/>
  <c r="L225" i="43"/>
  <c r="L226" i="43"/>
  <c r="L227" i="43"/>
  <c r="L229" i="43"/>
  <c r="L230" i="43"/>
  <c r="L231" i="43"/>
  <c r="L232" i="43"/>
  <c r="L233" i="43"/>
  <c r="L234" i="43"/>
  <c r="L235" i="43"/>
  <c r="L236" i="43"/>
  <c r="L237" i="43"/>
  <c r="L238" i="43"/>
  <c r="L239" i="43"/>
  <c r="L240" i="43"/>
  <c r="L241" i="43"/>
  <c r="L242" i="43"/>
  <c r="L243" i="43"/>
  <c r="L245" i="43"/>
  <c r="L246" i="43"/>
  <c r="L247" i="43"/>
  <c r="L248" i="43"/>
  <c r="L249" i="43"/>
  <c r="L250" i="43"/>
  <c r="L251" i="43"/>
  <c r="L252" i="43"/>
  <c r="L253" i="43"/>
  <c r="L254" i="43"/>
  <c r="L255" i="43"/>
  <c r="L256" i="43"/>
  <c r="L257" i="43"/>
  <c r="L258" i="43"/>
  <c r="L259" i="43"/>
  <c r="L260" i="43"/>
  <c r="L261" i="43"/>
  <c r="L262" i="43"/>
  <c r="L263" i="43"/>
  <c r="L264" i="43"/>
  <c r="L265" i="43"/>
  <c r="L266" i="43"/>
  <c r="L267" i="43"/>
  <c r="L268" i="43"/>
  <c r="I246" i="43" l="1"/>
  <c r="J246" i="43"/>
  <c r="K246" i="43"/>
  <c r="O246" i="43"/>
  <c r="I247" i="43"/>
  <c r="J247" i="43"/>
  <c r="K247" i="43"/>
  <c r="O247" i="43"/>
  <c r="I248" i="43"/>
  <c r="J248" i="43"/>
  <c r="K248" i="43"/>
  <c r="O248" i="43"/>
  <c r="I249" i="43"/>
  <c r="J249" i="43"/>
  <c r="K249" i="43"/>
  <c r="O249" i="43"/>
  <c r="I250" i="43"/>
  <c r="J250" i="43"/>
  <c r="K250" i="43"/>
  <c r="O250" i="43"/>
  <c r="I251" i="43"/>
  <c r="J251" i="43"/>
  <c r="K251" i="43"/>
  <c r="O251" i="43"/>
  <c r="I252" i="43"/>
  <c r="J252" i="43"/>
  <c r="K252" i="43"/>
  <c r="O252" i="43"/>
  <c r="I253" i="43"/>
  <c r="J253" i="43"/>
  <c r="K253" i="43"/>
  <c r="O253" i="43"/>
  <c r="I254" i="43"/>
  <c r="J254" i="43"/>
  <c r="K254" i="43"/>
  <c r="O254" i="43"/>
  <c r="I255" i="43"/>
  <c r="J255" i="43"/>
  <c r="K255" i="43"/>
  <c r="O255" i="43"/>
  <c r="I256" i="43"/>
  <c r="J256" i="43"/>
  <c r="K256" i="43"/>
  <c r="O256" i="43"/>
  <c r="I257" i="43"/>
  <c r="J257" i="43"/>
  <c r="K257" i="43"/>
  <c r="O257" i="43"/>
  <c r="I258" i="43"/>
  <c r="J258" i="43"/>
  <c r="K258" i="43"/>
  <c r="O258" i="43"/>
  <c r="I259" i="43"/>
  <c r="J259" i="43"/>
  <c r="K259" i="43"/>
  <c r="O259" i="43"/>
  <c r="I260" i="43"/>
  <c r="J260" i="43"/>
  <c r="K260" i="43"/>
  <c r="O260" i="43"/>
  <c r="I261" i="43"/>
  <c r="J261" i="43"/>
  <c r="K261" i="43"/>
  <c r="O261" i="43"/>
  <c r="I262" i="43"/>
  <c r="J262" i="43"/>
  <c r="K262" i="43"/>
  <c r="O262" i="43"/>
  <c r="I263" i="43"/>
  <c r="J263" i="43"/>
  <c r="K263" i="43"/>
  <c r="O263" i="43"/>
  <c r="I264" i="43"/>
  <c r="J264" i="43"/>
  <c r="K264" i="43"/>
  <c r="O264" i="43"/>
  <c r="I265" i="43"/>
  <c r="J265" i="43"/>
  <c r="K265" i="43"/>
  <c r="O265" i="43"/>
  <c r="I266" i="43"/>
  <c r="J266" i="43"/>
  <c r="K266" i="43"/>
  <c r="O266" i="43"/>
  <c r="I267" i="43"/>
  <c r="J267" i="43"/>
  <c r="K267" i="43"/>
  <c r="O267" i="43"/>
  <c r="I268" i="43"/>
  <c r="J268" i="43"/>
  <c r="K268" i="43"/>
  <c r="O268" i="43"/>
  <c r="O245" i="43"/>
  <c r="K245" i="43"/>
  <c r="J245" i="43"/>
  <c r="I245" i="43"/>
  <c r="I231" i="43"/>
  <c r="J231" i="43"/>
  <c r="K231" i="43"/>
  <c r="O231" i="43"/>
  <c r="I232" i="43"/>
  <c r="J232" i="43"/>
  <c r="K232" i="43"/>
  <c r="O232" i="43"/>
  <c r="I233" i="43"/>
  <c r="J233" i="43"/>
  <c r="K233" i="43"/>
  <c r="O233" i="43"/>
  <c r="I234" i="43"/>
  <c r="J234" i="43"/>
  <c r="K234" i="43"/>
  <c r="O234" i="43"/>
  <c r="I235" i="43"/>
  <c r="J235" i="43"/>
  <c r="K235" i="43"/>
  <c r="O235" i="43"/>
  <c r="I236" i="43"/>
  <c r="J236" i="43"/>
  <c r="K236" i="43"/>
  <c r="O236" i="43"/>
  <c r="I237" i="43"/>
  <c r="J237" i="43"/>
  <c r="K237" i="43"/>
  <c r="O237" i="43"/>
  <c r="I238" i="43"/>
  <c r="J238" i="43"/>
  <c r="K238" i="43"/>
  <c r="O238" i="43"/>
  <c r="I239" i="43"/>
  <c r="J239" i="43"/>
  <c r="K239" i="43"/>
  <c r="O239" i="43"/>
  <c r="I240" i="43"/>
  <c r="J240" i="43"/>
  <c r="K240" i="43"/>
  <c r="O240" i="43"/>
  <c r="I241" i="43"/>
  <c r="J241" i="43"/>
  <c r="K241" i="43"/>
  <c r="O241" i="43"/>
  <c r="I242" i="43"/>
  <c r="J242" i="43"/>
  <c r="K242" i="43"/>
  <c r="O242" i="43"/>
  <c r="I243" i="43"/>
  <c r="J243" i="43"/>
  <c r="K243" i="43"/>
  <c r="O243" i="43"/>
  <c r="O230" i="43"/>
  <c r="K230" i="43"/>
  <c r="J230" i="43"/>
  <c r="I230" i="43"/>
  <c r="I224" i="43"/>
  <c r="J224" i="43"/>
  <c r="K224" i="43"/>
  <c r="O224" i="43"/>
  <c r="I225" i="43"/>
  <c r="J225" i="43"/>
  <c r="K225" i="43"/>
  <c r="O225" i="43"/>
  <c r="I226" i="43"/>
  <c r="J226" i="43"/>
  <c r="K226" i="43"/>
  <c r="O226" i="43"/>
  <c r="I227" i="43"/>
  <c r="J227" i="43"/>
  <c r="K227" i="43"/>
  <c r="O227" i="43"/>
  <c r="O223" i="43"/>
  <c r="K223" i="43"/>
  <c r="J223" i="43"/>
  <c r="I223" i="43"/>
  <c r="I219" i="43"/>
  <c r="J219" i="43"/>
  <c r="K219" i="43"/>
  <c r="O219" i="43"/>
  <c r="I220" i="43"/>
  <c r="J220" i="43"/>
  <c r="K220" i="43"/>
  <c r="O220" i="43"/>
  <c r="I221" i="43"/>
  <c r="J221" i="43"/>
  <c r="K221" i="43"/>
  <c r="O221" i="43"/>
  <c r="O218" i="43"/>
  <c r="K218" i="43"/>
  <c r="J218" i="43"/>
  <c r="I218" i="43"/>
  <c r="I210" i="43"/>
  <c r="J210" i="43"/>
  <c r="K210" i="43"/>
  <c r="O210" i="43"/>
  <c r="I211" i="43"/>
  <c r="J211" i="43"/>
  <c r="K211" i="43"/>
  <c r="O211" i="43"/>
  <c r="I212" i="43"/>
  <c r="J212" i="43"/>
  <c r="K212" i="43"/>
  <c r="O212" i="43"/>
  <c r="I213" i="43"/>
  <c r="J213" i="43"/>
  <c r="K213" i="43"/>
  <c r="O213" i="43"/>
  <c r="I214" i="43"/>
  <c r="J214" i="43"/>
  <c r="K214" i="43"/>
  <c r="O214" i="43"/>
  <c r="I215" i="43"/>
  <c r="J215" i="43"/>
  <c r="K215" i="43"/>
  <c r="O215" i="43"/>
  <c r="I216" i="43"/>
  <c r="J216" i="43"/>
  <c r="K216" i="43"/>
  <c r="O216" i="43"/>
  <c r="O209" i="43"/>
  <c r="K209" i="43"/>
  <c r="J209" i="43"/>
  <c r="I209" i="43"/>
  <c r="I201" i="43"/>
  <c r="J201" i="43"/>
  <c r="K201" i="43"/>
  <c r="O201" i="43"/>
  <c r="I202" i="43"/>
  <c r="J202" i="43"/>
  <c r="K202" i="43"/>
  <c r="O202" i="43"/>
  <c r="I203" i="43"/>
  <c r="J203" i="43"/>
  <c r="K203" i="43"/>
  <c r="O203" i="43"/>
  <c r="I204" i="43"/>
  <c r="J204" i="43"/>
  <c r="K204" i="43"/>
  <c r="O204" i="43"/>
  <c r="I205" i="43"/>
  <c r="J205" i="43"/>
  <c r="K205" i="43"/>
  <c r="O205" i="43"/>
  <c r="I206" i="43"/>
  <c r="J206" i="43"/>
  <c r="K206" i="43"/>
  <c r="O206" i="43"/>
  <c r="I207" i="43"/>
  <c r="J207" i="43"/>
  <c r="K207" i="43"/>
  <c r="O207" i="43"/>
  <c r="O200" i="43"/>
  <c r="K200" i="43"/>
  <c r="J200" i="43"/>
  <c r="I200" i="43"/>
  <c r="I187" i="43"/>
  <c r="J187" i="43"/>
  <c r="K187" i="43"/>
  <c r="O187" i="43"/>
  <c r="I188" i="43"/>
  <c r="J188" i="43"/>
  <c r="K188" i="43"/>
  <c r="O188" i="43"/>
  <c r="I189" i="43"/>
  <c r="J189" i="43"/>
  <c r="K189" i="43"/>
  <c r="O189" i="43"/>
  <c r="I190" i="43"/>
  <c r="J190" i="43"/>
  <c r="K190" i="43"/>
  <c r="O190" i="43"/>
  <c r="I191" i="43"/>
  <c r="J191" i="43"/>
  <c r="K191" i="43"/>
  <c r="O191" i="43"/>
  <c r="I192" i="43"/>
  <c r="J192" i="43"/>
  <c r="K192" i="43"/>
  <c r="O192" i="43"/>
  <c r="I193" i="43"/>
  <c r="J193" i="43"/>
  <c r="K193" i="43"/>
  <c r="O193" i="43"/>
  <c r="I194" i="43"/>
  <c r="J194" i="43"/>
  <c r="K194" i="43"/>
  <c r="O194" i="43"/>
  <c r="I195" i="43"/>
  <c r="J195" i="43"/>
  <c r="K195" i="43"/>
  <c r="O195" i="43"/>
  <c r="I196" i="43"/>
  <c r="J196" i="43"/>
  <c r="K196" i="43"/>
  <c r="O196" i="43"/>
  <c r="I197" i="43"/>
  <c r="J197" i="43"/>
  <c r="K197" i="43"/>
  <c r="O197" i="43"/>
  <c r="I198" i="43"/>
  <c r="J198" i="43"/>
  <c r="K198" i="43"/>
  <c r="O198" i="43"/>
  <c r="O186" i="43"/>
  <c r="K186" i="43"/>
  <c r="J186" i="43"/>
  <c r="I186" i="43"/>
  <c r="I177" i="43"/>
  <c r="J177" i="43"/>
  <c r="K177" i="43"/>
  <c r="O177" i="43"/>
  <c r="I178" i="43"/>
  <c r="J178" i="43"/>
  <c r="K178" i="43"/>
  <c r="O178" i="43"/>
  <c r="I179" i="43"/>
  <c r="J179" i="43"/>
  <c r="K179" i="43"/>
  <c r="O179" i="43"/>
  <c r="I180" i="43"/>
  <c r="J180" i="43"/>
  <c r="K180" i="43"/>
  <c r="O180" i="43"/>
  <c r="I181" i="43"/>
  <c r="J181" i="43"/>
  <c r="K181" i="43"/>
  <c r="O181" i="43"/>
  <c r="I182" i="43"/>
  <c r="J182" i="43"/>
  <c r="K182" i="43"/>
  <c r="O182" i="43"/>
  <c r="I183" i="43"/>
  <c r="J183" i="43"/>
  <c r="K183" i="43"/>
  <c r="O183" i="43"/>
  <c r="I184" i="43"/>
  <c r="J184" i="43"/>
  <c r="K184" i="43"/>
  <c r="O184" i="43"/>
  <c r="O176" i="43"/>
  <c r="K176" i="43"/>
  <c r="J176" i="43"/>
  <c r="I176" i="43"/>
  <c r="I174" i="43"/>
  <c r="J174" i="43"/>
  <c r="K174" i="43"/>
  <c r="O174" i="43"/>
  <c r="O173" i="43"/>
  <c r="K173" i="43"/>
  <c r="J173" i="43"/>
  <c r="I173" i="43"/>
  <c r="I161" i="43"/>
  <c r="J161" i="43"/>
  <c r="K161" i="43"/>
  <c r="O161" i="43"/>
  <c r="I162" i="43"/>
  <c r="J162" i="43"/>
  <c r="K162" i="43"/>
  <c r="O162" i="43"/>
  <c r="I163" i="43"/>
  <c r="J163" i="43"/>
  <c r="K163" i="43"/>
  <c r="O163" i="43"/>
  <c r="I164" i="43"/>
  <c r="J164" i="43"/>
  <c r="K164" i="43"/>
  <c r="O164" i="43"/>
  <c r="I165" i="43"/>
  <c r="J165" i="43"/>
  <c r="K165" i="43"/>
  <c r="O165" i="43"/>
  <c r="I166" i="43"/>
  <c r="J166" i="43"/>
  <c r="K166" i="43"/>
  <c r="O166" i="43"/>
  <c r="I167" i="43"/>
  <c r="J167" i="43"/>
  <c r="K167" i="43"/>
  <c r="O167" i="43"/>
  <c r="I168" i="43"/>
  <c r="J168" i="43"/>
  <c r="K168" i="43"/>
  <c r="O168" i="43"/>
  <c r="I169" i="43"/>
  <c r="J169" i="43"/>
  <c r="K169" i="43"/>
  <c r="O169" i="43"/>
  <c r="I170" i="43"/>
  <c r="J170" i="43"/>
  <c r="K170" i="43"/>
  <c r="O170" i="43"/>
  <c r="I171" i="43"/>
  <c r="J171" i="43"/>
  <c r="K171" i="43"/>
  <c r="O171" i="43"/>
  <c r="O160" i="43"/>
  <c r="K160" i="43"/>
  <c r="J160" i="43"/>
  <c r="I160" i="43"/>
  <c r="I151" i="43"/>
  <c r="J151" i="43"/>
  <c r="K151" i="43"/>
  <c r="O151" i="43"/>
  <c r="I152" i="43"/>
  <c r="J152" i="43"/>
  <c r="K152" i="43"/>
  <c r="O152" i="43"/>
  <c r="I153" i="43"/>
  <c r="J153" i="43"/>
  <c r="K153" i="43"/>
  <c r="O153" i="43"/>
  <c r="I154" i="43"/>
  <c r="J154" i="43"/>
  <c r="K154" i="43"/>
  <c r="O154" i="43"/>
  <c r="I155" i="43"/>
  <c r="J155" i="43"/>
  <c r="K155" i="43"/>
  <c r="O155" i="43"/>
  <c r="I156" i="43"/>
  <c r="J156" i="43"/>
  <c r="K156" i="43"/>
  <c r="O156" i="43"/>
  <c r="I157" i="43"/>
  <c r="J157" i="43"/>
  <c r="K157" i="43"/>
  <c r="O157" i="43"/>
  <c r="I158" i="43"/>
  <c r="J158" i="43"/>
  <c r="K158" i="43"/>
  <c r="O158" i="43"/>
  <c r="O150" i="43"/>
  <c r="K150" i="43"/>
  <c r="J150" i="43"/>
  <c r="I150" i="43"/>
  <c r="I141" i="43"/>
  <c r="J141" i="43"/>
  <c r="K141" i="43"/>
  <c r="O141" i="43"/>
  <c r="I142" i="43"/>
  <c r="J142" i="43"/>
  <c r="K142" i="43"/>
  <c r="O142" i="43"/>
  <c r="I143" i="43"/>
  <c r="J143" i="43"/>
  <c r="K143" i="43"/>
  <c r="O143" i="43"/>
  <c r="I144" i="43"/>
  <c r="J144" i="43"/>
  <c r="K144" i="43"/>
  <c r="O144" i="43"/>
  <c r="I145" i="43"/>
  <c r="J145" i="43"/>
  <c r="K145" i="43"/>
  <c r="O145" i="43"/>
  <c r="I146" i="43"/>
  <c r="J146" i="43"/>
  <c r="K146" i="43"/>
  <c r="O146" i="43"/>
  <c r="I147" i="43"/>
  <c r="J147" i="43"/>
  <c r="K147" i="43"/>
  <c r="O147" i="43"/>
  <c r="I148" i="43"/>
  <c r="J148" i="43"/>
  <c r="K148" i="43"/>
  <c r="O148" i="43"/>
  <c r="O140" i="43"/>
  <c r="K140" i="43"/>
  <c r="J140" i="43"/>
  <c r="I140" i="43"/>
  <c r="I129" i="43"/>
  <c r="J129" i="43"/>
  <c r="K129" i="43"/>
  <c r="O129" i="43"/>
  <c r="I130" i="43"/>
  <c r="J130" i="43"/>
  <c r="K130" i="43"/>
  <c r="O130" i="43"/>
  <c r="I131" i="43"/>
  <c r="J131" i="43"/>
  <c r="K131" i="43"/>
  <c r="O131" i="43"/>
  <c r="I132" i="43"/>
  <c r="J132" i="43"/>
  <c r="K132" i="43"/>
  <c r="O132" i="43"/>
  <c r="I133" i="43"/>
  <c r="J133" i="43"/>
  <c r="K133" i="43"/>
  <c r="O133" i="43"/>
  <c r="I134" i="43"/>
  <c r="J134" i="43"/>
  <c r="K134" i="43"/>
  <c r="O134" i="43"/>
  <c r="I135" i="43"/>
  <c r="J135" i="43"/>
  <c r="K135" i="43"/>
  <c r="O135" i="43"/>
  <c r="I136" i="43"/>
  <c r="J136" i="43"/>
  <c r="K136" i="43"/>
  <c r="O136" i="43"/>
  <c r="I137" i="43"/>
  <c r="J137" i="43"/>
  <c r="K137" i="43"/>
  <c r="O137" i="43"/>
  <c r="I138" i="43"/>
  <c r="J138" i="43"/>
  <c r="K138" i="43"/>
  <c r="O138" i="43"/>
  <c r="O128" i="43"/>
  <c r="K128" i="43"/>
  <c r="J128" i="43"/>
  <c r="I128" i="43"/>
  <c r="I123" i="43"/>
  <c r="J123" i="43"/>
  <c r="K123" i="43"/>
  <c r="O123" i="43"/>
  <c r="I124" i="43"/>
  <c r="J124" i="43"/>
  <c r="K124" i="43"/>
  <c r="O124" i="43"/>
  <c r="I125" i="43"/>
  <c r="J125" i="43"/>
  <c r="K125" i="43"/>
  <c r="O125" i="43"/>
  <c r="I126" i="43"/>
  <c r="J126" i="43"/>
  <c r="K126" i="43"/>
  <c r="O126" i="43"/>
  <c r="O122" i="43"/>
  <c r="K122" i="43"/>
  <c r="J122" i="43"/>
  <c r="I122" i="43"/>
  <c r="I110" i="43"/>
  <c r="J110" i="43"/>
  <c r="K110" i="43"/>
  <c r="O110" i="43"/>
  <c r="I111" i="43"/>
  <c r="J111" i="43"/>
  <c r="K111" i="43"/>
  <c r="O111" i="43"/>
  <c r="I112" i="43"/>
  <c r="J112" i="43"/>
  <c r="K112" i="43"/>
  <c r="O112" i="43"/>
  <c r="I113" i="43"/>
  <c r="J113" i="43"/>
  <c r="K113" i="43"/>
  <c r="O113" i="43"/>
  <c r="I114" i="43"/>
  <c r="J114" i="43"/>
  <c r="K114" i="43"/>
  <c r="O114" i="43"/>
  <c r="I115" i="43"/>
  <c r="J115" i="43"/>
  <c r="K115" i="43"/>
  <c r="O115" i="43"/>
  <c r="I116" i="43"/>
  <c r="J116" i="43"/>
  <c r="K116" i="43"/>
  <c r="O116" i="43"/>
  <c r="I117" i="43"/>
  <c r="J117" i="43"/>
  <c r="K117" i="43"/>
  <c r="O117" i="43"/>
  <c r="I118" i="43"/>
  <c r="J118" i="43"/>
  <c r="K118" i="43"/>
  <c r="O118" i="43"/>
  <c r="I119" i="43"/>
  <c r="J119" i="43"/>
  <c r="K119" i="43"/>
  <c r="O119" i="43"/>
  <c r="I120" i="43"/>
  <c r="J120" i="43"/>
  <c r="K120" i="43"/>
  <c r="O120" i="43"/>
  <c r="O109" i="43"/>
  <c r="K109" i="43"/>
  <c r="J109" i="43"/>
  <c r="I109" i="43"/>
  <c r="I97" i="43"/>
  <c r="J97" i="43"/>
  <c r="K97" i="43"/>
  <c r="O97" i="43"/>
  <c r="I98" i="43"/>
  <c r="J98" i="43"/>
  <c r="K98" i="43"/>
  <c r="O98" i="43"/>
  <c r="I99" i="43"/>
  <c r="J99" i="43"/>
  <c r="K99" i="43"/>
  <c r="O99" i="43"/>
  <c r="I100" i="43"/>
  <c r="J100" i="43"/>
  <c r="K100" i="43"/>
  <c r="O100" i="43"/>
  <c r="I101" i="43"/>
  <c r="J101" i="43"/>
  <c r="K101" i="43"/>
  <c r="O101" i="43"/>
  <c r="I102" i="43"/>
  <c r="J102" i="43"/>
  <c r="K102" i="43"/>
  <c r="O102" i="43"/>
  <c r="I103" i="43"/>
  <c r="J103" i="43"/>
  <c r="K103" i="43"/>
  <c r="O103" i="43"/>
  <c r="I104" i="43"/>
  <c r="J104" i="43"/>
  <c r="K104" i="43"/>
  <c r="O104" i="43"/>
  <c r="I105" i="43"/>
  <c r="J105" i="43"/>
  <c r="K105" i="43"/>
  <c r="O105" i="43"/>
  <c r="I106" i="43"/>
  <c r="J106" i="43"/>
  <c r="K106" i="43"/>
  <c r="O106" i="43"/>
  <c r="I107" i="43"/>
  <c r="J107" i="43"/>
  <c r="K107" i="43"/>
  <c r="O107" i="43"/>
  <c r="O96" i="43"/>
  <c r="K96" i="43"/>
  <c r="J96" i="43"/>
  <c r="I96" i="43"/>
  <c r="I68" i="43"/>
  <c r="J68" i="43"/>
  <c r="K68" i="43"/>
  <c r="O68" i="43"/>
  <c r="I69" i="43"/>
  <c r="J69" i="43"/>
  <c r="K69" i="43"/>
  <c r="O69" i="43"/>
  <c r="I70" i="43"/>
  <c r="J70" i="43"/>
  <c r="K70" i="43"/>
  <c r="O70" i="43"/>
  <c r="I71" i="43"/>
  <c r="J71" i="43"/>
  <c r="K71" i="43"/>
  <c r="O71" i="43"/>
  <c r="I72" i="43"/>
  <c r="J72" i="43"/>
  <c r="K72" i="43"/>
  <c r="O72" i="43"/>
  <c r="I73" i="43"/>
  <c r="J73" i="43"/>
  <c r="K73" i="43"/>
  <c r="O73" i="43"/>
  <c r="I74" i="43"/>
  <c r="J74" i="43"/>
  <c r="K74" i="43"/>
  <c r="O74" i="43"/>
  <c r="I75" i="43"/>
  <c r="J75" i="43"/>
  <c r="K75" i="43"/>
  <c r="O75" i="43"/>
  <c r="I76" i="43"/>
  <c r="J76" i="43"/>
  <c r="K76" i="43"/>
  <c r="O76" i="43"/>
  <c r="I77" i="43"/>
  <c r="J77" i="43"/>
  <c r="K77" i="43"/>
  <c r="O77" i="43"/>
  <c r="I78" i="43"/>
  <c r="J78" i="43"/>
  <c r="K78" i="43"/>
  <c r="O78" i="43"/>
  <c r="I79" i="43"/>
  <c r="J79" i="43"/>
  <c r="K79" i="43"/>
  <c r="O79" i="43"/>
  <c r="I80" i="43"/>
  <c r="J80" i="43"/>
  <c r="K80" i="43"/>
  <c r="O80" i="43"/>
  <c r="I81" i="43"/>
  <c r="J81" i="43"/>
  <c r="K81" i="43"/>
  <c r="O81" i="43"/>
  <c r="I82" i="43"/>
  <c r="J82" i="43"/>
  <c r="K82" i="43"/>
  <c r="O82" i="43"/>
  <c r="I83" i="43"/>
  <c r="J83" i="43"/>
  <c r="K83" i="43"/>
  <c r="O83" i="43"/>
  <c r="I84" i="43"/>
  <c r="J84" i="43"/>
  <c r="K84" i="43"/>
  <c r="O84" i="43"/>
  <c r="I85" i="43"/>
  <c r="J85" i="43"/>
  <c r="K85" i="43"/>
  <c r="O85" i="43"/>
  <c r="I86" i="43"/>
  <c r="J86" i="43"/>
  <c r="K86" i="43"/>
  <c r="O86" i="43"/>
  <c r="I87" i="43"/>
  <c r="J87" i="43"/>
  <c r="K87" i="43"/>
  <c r="O87" i="43"/>
  <c r="I88" i="43"/>
  <c r="J88" i="43"/>
  <c r="K88" i="43"/>
  <c r="O88" i="43"/>
  <c r="I89" i="43"/>
  <c r="J89" i="43"/>
  <c r="K89" i="43"/>
  <c r="O89" i="43"/>
  <c r="I90" i="43"/>
  <c r="J90" i="43"/>
  <c r="K90" i="43"/>
  <c r="O90" i="43"/>
  <c r="I91" i="43"/>
  <c r="J91" i="43"/>
  <c r="K91" i="43"/>
  <c r="O91" i="43"/>
  <c r="I92" i="43"/>
  <c r="J92" i="43"/>
  <c r="K92" i="43"/>
  <c r="O92" i="43"/>
  <c r="I93" i="43"/>
  <c r="J93" i="43"/>
  <c r="K93" i="43"/>
  <c r="O93" i="43"/>
  <c r="I94" i="43"/>
  <c r="J94" i="43"/>
  <c r="K94" i="43"/>
  <c r="O94" i="43"/>
  <c r="O67" i="43"/>
  <c r="K67" i="43"/>
  <c r="J67" i="43"/>
  <c r="I67" i="43"/>
  <c r="I59" i="43"/>
  <c r="J59" i="43"/>
  <c r="K59" i="43"/>
  <c r="O59" i="43"/>
  <c r="I60" i="43"/>
  <c r="J60" i="43"/>
  <c r="K60" i="43"/>
  <c r="O60" i="43"/>
  <c r="I61" i="43"/>
  <c r="J61" i="43"/>
  <c r="K61" i="43"/>
  <c r="O61" i="43"/>
  <c r="I62" i="43"/>
  <c r="J62" i="43"/>
  <c r="K62" i="43"/>
  <c r="O62" i="43"/>
  <c r="I63" i="43"/>
  <c r="J63" i="43"/>
  <c r="K63" i="43"/>
  <c r="O63" i="43"/>
  <c r="I64" i="43"/>
  <c r="J64" i="43"/>
  <c r="K64" i="43"/>
  <c r="O64" i="43"/>
  <c r="I65" i="43"/>
  <c r="J65" i="43"/>
  <c r="K65" i="43"/>
  <c r="O65" i="43"/>
  <c r="O58" i="43"/>
  <c r="K58" i="43"/>
  <c r="J58" i="43"/>
  <c r="I58" i="43"/>
  <c r="I45" i="43"/>
  <c r="J45" i="43"/>
  <c r="K45" i="43"/>
  <c r="O45" i="43"/>
  <c r="I46" i="43"/>
  <c r="J46" i="43"/>
  <c r="K46" i="43"/>
  <c r="O46" i="43"/>
  <c r="I47" i="43"/>
  <c r="J47" i="43"/>
  <c r="K47" i="43"/>
  <c r="O47" i="43"/>
  <c r="I48" i="43"/>
  <c r="J48" i="43"/>
  <c r="K48" i="43"/>
  <c r="O48" i="43"/>
  <c r="I49" i="43"/>
  <c r="J49" i="43"/>
  <c r="K49" i="43"/>
  <c r="O49" i="43"/>
  <c r="I50" i="43"/>
  <c r="J50" i="43"/>
  <c r="K50" i="43"/>
  <c r="O50" i="43"/>
  <c r="I51" i="43"/>
  <c r="J51" i="43"/>
  <c r="K51" i="43"/>
  <c r="O51" i="43"/>
  <c r="I52" i="43"/>
  <c r="J52" i="43"/>
  <c r="K52" i="43"/>
  <c r="O52" i="43"/>
  <c r="I53" i="43"/>
  <c r="J53" i="43"/>
  <c r="K53" i="43"/>
  <c r="O53" i="43"/>
  <c r="I54" i="43"/>
  <c r="J54" i="43"/>
  <c r="K54" i="43"/>
  <c r="O54" i="43"/>
  <c r="I55" i="43"/>
  <c r="J55" i="43"/>
  <c r="K55" i="43"/>
  <c r="O55" i="43"/>
  <c r="I56" i="43"/>
  <c r="J56" i="43"/>
  <c r="K56" i="43"/>
  <c r="O56" i="43"/>
  <c r="O44" i="43"/>
  <c r="K44" i="43"/>
  <c r="J44" i="43"/>
  <c r="I44" i="43"/>
  <c r="I7" i="43"/>
  <c r="J7" i="43"/>
  <c r="K7" i="43"/>
  <c r="I8" i="43"/>
  <c r="J8" i="43"/>
  <c r="K8" i="43"/>
  <c r="I9" i="43"/>
  <c r="J9" i="43"/>
  <c r="K9" i="43"/>
  <c r="I10" i="43"/>
  <c r="J10" i="43"/>
  <c r="K10" i="43"/>
  <c r="I11" i="43"/>
  <c r="J11" i="43"/>
  <c r="K11" i="43"/>
  <c r="I12" i="43"/>
  <c r="J12" i="43"/>
  <c r="K12" i="43"/>
  <c r="I13" i="43"/>
  <c r="J13" i="43"/>
  <c r="K13" i="43"/>
  <c r="I14" i="43"/>
  <c r="J14" i="43"/>
  <c r="K14" i="43"/>
  <c r="I15" i="43"/>
  <c r="J15" i="43"/>
  <c r="K15" i="43"/>
  <c r="I16" i="43"/>
  <c r="J16" i="43"/>
  <c r="K16" i="43"/>
  <c r="I17" i="43"/>
  <c r="J17" i="43"/>
  <c r="K17" i="43"/>
  <c r="I18" i="43"/>
  <c r="J18" i="43"/>
  <c r="K18" i="43"/>
  <c r="I19" i="43"/>
  <c r="J19" i="43"/>
  <c r="K19" i="43"/>
  <c r="I20" i="43"/>
  <c r="J20" i="43"/>
  <c r="K20" i="43"/>
  <c r="I21" i="43"/>
  <c r="J21" i="43"/>
  <c r="K21" i="43"/>
  <c r="O21" i="43"/>
  <c r="I22" i="43"/>
  <c r="J22" i="43"/>
  <c r="K22" i="43"/>
  <c r="O22" i="43"/>
  <c r="I23" i="43"/>
  <c r="J23" i="43"/>
  <c r="K23" i="43"/>
  <c r="O23" i="43"/>
  <c r="I24" i="43"/>
  <c r="J24" i="43"/>
  <c r="K24" i="43"/>
  <c r="O24" i="43"/>
  <c r="I25" i="43"/>
  <c r="J25" i="43"/>
  <c r="K25" i="43"/>
  <c r="O25" i="43"/>
  <c r="I26" i="43"/>
  <c r="J26" i="43"/>
  <c r="K26" i="43"/>
  <c r="O26" i="43"/>
  <c r="I27" i="43"/>
  <c r="J27" i="43"/>
  <c r="K27" i="43"/>
  <c r="O27" i="43"/>
  <c r="I28" i="43"/>
  <c r="J28" i="43"/>
  <c r="K28" i="43"/>
  <c r="O28" i="43"/>
  <c r="I29" i="43"/>
  <c r="J29" i="43"/>
  <c r="K29" i="43"/>
  <c r="O29" i="43"/>
  <c r="I30" i="43"/>
  <c r="J30" i="43"/>
  <c r="K30" i="43"/>
  <c r="O30" i="43"/>
  <c r="I31" i="43"/>
  <c r="J31" i="43"/>
  <c r="K31" i="43"/>
  <c r="O31" i="43"/>
  <c r="I32" i="43"/>
  <c r="J32" i="43"/>
  <c r="K32" i="43"/>
  <c r="O32" i="43"/>
  <c r="I33" i="43"/>
  <c r="J33" i="43"/>
  <c r="K33" i="43"/>
  <c r="O33" i="43"/>
  <c r="I34" i="43"/>
  <c r="J34" i="43"/>
  <c r="K34" i="43"/>
  <c r="O34" i="43"/>
  <c r="I35" i="43"/>
  <c r="J35" i="43"/>
  <c r="K35" i="43"/>
  <c r="O35" i="43"/>
  <c r="I36" i="43"/>
  <c r="J36" i="43"/>
  <c r="K36" i="43"/>
  <c r="O36" i="43"/>
  <c r="I37" i="43"/>
  <c r="J37" i="43"/>
  <c r="K37" i="43"/>
  <c r="O37" i="43"/>
  <c r="I38" i="43"/>
  <c r="J38" i="43"/>
  <c r="K38" i="43"/>
  <c r="O38" i="43"/>
  <c r="I39" i="43"/>
  <c r="J39" i="43"/>
  <c r="K39" i="43"/>
  <c r="O39" i="43"/>
  <c r="I40" i="43"/>
  <c r="J40" i="43"/>
  <c r="K40" i="43"/>
  <c r="O40" i="43"/>
  <c r="I41" i="43"/>
  <c r="J41" i="43"/>
  <c r="K41" i="43"/>
  <c r="O41" i="43"/>
  <c r="I42" i="43"/>
  <c r="J42" i="43"/>
  <c r="K42" i="43"/>
  <c r="O42" i="43"/>
  <c r="J6" i="43"/>
  <c r="I6" i="43"/>
  <c r="I246" i="41"/>
  <c r="J246" i="41"/>
  <c r="K246" i="41"/>
  <c r="I247" i="41"/>
  <c r="J247" i="41"/>
  <c r="K247" i="41"/>
  <c r="I248" i="41"/>
  <c r="J248" i="41"/>
  <c r="K248" i="41"/>
  <c r="I249" i="41"/>
  <c r="J249" i="41"/>
  <c r="K249" i="41"/>
  <c r="I250" i="41"/>
  <c r="J250" i="41"/>
  <c r="K250" i="41"/>
  <c r="I251" i="41"/>
  <c r="J251" i="41"/>
  <c r="K251" i="41"/>
  <c r="I252" i="41"/>
  <c r="J252" i="41"/>
  <c r="K252" i="41"/>
  <c r="I253" i="41"/>
  <c r="J253" i="41"/>
  <c r="K253" i="41"/>
  <c r="I254" i="41"/>
  <c r="J254" i="41"/>
  <c r="K254" i="41"/>
  <c r="I255" i="41"/>
  <c r="J255" i="41"/>
  <c r="K255" i="41"/>
  <c r="I256" i="41"/>
  <c r="J256" i="41"/>
  <c r="K256" i="41"/>
  <c r="I257" i="41"/>
  <c r="J257" i="41"/>
  <c r="K257" i="41"/>
  <c r="I258" i="41"/>
  <c r="J258" i="41"/>
  <c r="K258" i="41"/>
  <c r="I259" i="41"/>
  <c r="J259" i="41"/>
  <c r="K259" i="41"/>
  <c r="I260" i="41"/>
  <c r="J260" i="41"/>
  <c r="K260" i="41"/>
  <c r="I261" i="41"/>
  <c r="J261" i="41"/>
  <c r="K261" i="41"/>
  <c r="I262" i="41"/>
  <c r="J262" i="41"/>
  <c r="K262" i="41"/>
  <c r="I263" i="41"/>
  <c r="J263" i="41"/>
  <c r="K263" i="41"/>
  <c r="I264" i="41"/>
  <c r="J264" i="41"/>
  <c r="K264" i="41"/>
  <c r="I265" i="41"/>
  <c r="J265" i="41"/>
  <c r="K265" i="41"/>
  <c r="I266" i="41"/>
  <c r="J266" i="41"/>
  <c r="K266" i="41"/>
  <c r="I267" i="41"/>
  <c r="J267" i="41"/>
  <c r="K267" i="41"/>
  <c r="I268" i="41"/>
  <c r="J268" i="41"/>
  <c r="K268" i="41"/>
  <c r="K245" i="41"/>
  <c r="J245" i="41"/>
  <c r="I245" i="41"/>
  <c r="I231" i="41"/>
  <c r="J231" i="41"/>
  <c r="K231" i="41"/>
  <c r="I232" i="41"/>
  <c r="J232" i="41"/>
  <c r="K232" i="41"/>
  <c r="I233" i="41"/>
  <c r="J233" i="41"/>
  <c r="K233" i="41"/>
  <c r="I234" i="41"/>
  <c r="J234" i="41"/>
  <c r="K234" i="41"/>
  <c r="I235" i="41"/>
  <c r="J235" i="41"/>
  <c r="K235" i="41"/>
  <c r="I236" i="41"/>
  <c r="J236" i="41"/>
  <c r="K236" i="41"/>
  <c r="I237" i="41"/>
  <c r="J237" i="41"/>
  <c r="K237" i="41"/>
  <c r="I238" i="41"/>
  <c r="J238" i="41"/>
  <c r="K238" i="41"/>
  <c r="I239" i="41"/>
  <c r="J239" i="41"/>
  <c r="K239" i="41"/>
  <c r="I240" i="41"/>
  <c r="J240" i="41"/>
  <c r="K240" i="41"/>
  <c r="I241" i="41"/>
  <c r="J241" i="41"/>
  <c r="K241" i="41"/>
  <c r="I242" i="41"/>
  <c r="J242" i="41"/>
  <c r="K242" i="41"/>
  <c r="I243" i="41"/>
  <c r="J243" i="41"/>
  <c r="K243" i="41"/>
  <c r="K230" i="41"/>
  <c r="J230" i="41"/>
  <c r="I230" i="41"/>
  <c r="I224" i="41"/>
  <c r="J224" i="41"/>
  <c r="K224" i="41"/>
  <c r="I225" i="41"/>
  <c r="J225" i="41"/>
  <c r="K225" i="41"/>
  <c r="I226" i="41"/>
  <c r="J226" i="41"/>
  <c r="K226" i="41"/>
  <c r="I227" i="41"/>
  <c r="J227" i="41"/>
  <c r="K227" i="41"/>
  <c r="K223" i="41"/>
  <c r="J223" i="41"/>
  <c r="I223" i="41"/>
  <c r="I219" i="41"/>
  <c r="J219" i="41"/>
  <c r="K219" i="41"/>
  <c r="I220" i="41"/>
  <c r="J220" i="41"/>
  <c r="K220" i="41"/>
  <c r="I221" i="41"/>
  <c r="J221" i="41"/>
  <c r="K221" i="41"/>
  <c r="K218" i="41"/>
  <c r="J218" i="41"/>
  <c r="I218" i="41"/>
  <c r="I210" i="41"/>
  <c r="J210" i="41"/>
  <c r="K210" i="41"/>
  <c r="I211" i="41"/>
  <c r="J211" i="41"/>
  <c r="K211" i="41"/>
  <c r="I212" i="41"/>
  <c r="J212" i="41"/>
  <c r="K212" i="41"/>
  <c r="I213" i="41"/>
  <c r="J213" i="41"/>
  <c r="K213" i="41"/>
  <c r="I214" i="41"/>
  <c r="J214" i="41"/>
  <c r="K214" i="41"/>
  <c r="I215" i="41"/>
  <c r="J215" i="41"/>
  <c r="K215" i="41"/>
  <c r="I216" i="41"/>
  <c r="J216" i="41"/>
  <c r="K216" i="41"/>
  <c r="K209" i="41"/>
  <c r="J209" i="41"/>
  <c r="I209" i="41"/>
  <c r="I201" i="41"/>
  <c r="J201" i="41"/>
  <c r="I202" i="41"/>
  <c r="J202" i="41"/>
  <c r="I203" i="41"/>
  <c r="J203" i="41"/>
  <c r="I204" i="41"/>
  <c r="J204" i="41"/>
  <c r="I205" i="41"/>
  <c r="J205" i="41"/>
  <c r="I206" i="41"/>
  <c r="J206" i="41"/>
  <c r="I207" i="41"/>
  <c r="J207" i="41"/>
  <c r="J200" i="41"/>
  <c r="I200" i="41"/>
  <c r="I187" i="41"/>
  <c r="J187" i="41"/>
  <c r="I188" i="41"/>
  <c r="J188" i="41"/>
  <c r="I189" i="41"/>
  <c r="J189" i="41"/>
  <c r="I190" i="41"/>
  <c r="J190" i="41"/>
  <c r="I191" i="41"/>
  <c r="J191" i="41"/>
  <c r="I192" i="41"/>
  <c r="J192" i="41"/>
  <c r="I193" i="41"/>
  <c r="J193" i="41"/>
  <c r="I194" i="41"/>
  <c r="J194" i="41"/>
  <c r="I195" i="41"/>
  <c r="J195" i="41"/>
  <c r="I196" i="41"/>
  <c r="J196" i="41"/>
  <c r="I197" i="41"/>
  <c r="J197" i="41"/>
  <c r="I198" i="41"/>
  <c r="J198" i="41"/>
  <c r="J186" i="41"/>
  <c r="I186" i="41"/>
  <c r="I177" i="41"/>
  <c r="J177" i="41"/>
  <c r="I178" i="41"/>
  <c r="J178" i="41"/>
  <c r="I179" i="41"/>
  <c r="J179" i="41"/>
  <c r="I180" i="41"/>
  <c r="J180" i="41"/>
  <c r="I181" i="41"/>
  <c r="J181" i="41"/>
  <c r="I182" i="41"/>
  <c r="J182" i="41"/>
  <c r="I183" i="41"/>
  <c r="J183" i="41"/>
  <c r="I184" i="41"/>
  <c r="J184" i="41"/>
  <c r="J176" i="41"/>
  <c r="I176" i="41"/>
  <c r="I174" i="41"/>
  <c r="J174" i="41"/>
  <c r="J173" i="41"/>
  <c r="I173" i="41"/>
  <c r="I161" i="41"/>
  <c r="J161" i="41"/>
  <c r="I162" i="41"/>
  <c r="J162" i="41"/>
  <c r="I163" i="41"/>
  <c r="J163" i="41"/>
  <c r="I164" i="41"/>
  <c r="J164" i="41"/>
  <c r="I165" i="41"/>
  <c r="J165" i="41"/>
  <c r="I166" i="41"/>
  <c r="J166" i="41"/>
  <c r="I167" i="41"/>
  <c r="J167" i="41"/>
  <c r="I168" i="41"/>
  <c r="J168" i="41"/>
  <c r="I169" i="41"/>
  <c r="J169" i="41"/>
  <c r="I170" i="41"/>
  <c r="J170" i="41"/>
  <c r="I171" i="41"/>
  <c r="J171" i="41"/>
  <c r="J160" i="41"/>
  <c r="I160" i="41"/>
  <c r="I151" i="41"/>
  <c r="J151" i="41"/>
  <c r="I152" i="41"/>
  <c r="J152" i="41"/>
  <c r="I153" i="41"/>
  <c r="J153" i="41"/>
  <c r="I154" i="41"/>
  <c r="J154" i="41"/>
  <c r="I155" i="41"/>
  <c r="J155" i="41"/>
  <c r="I156" i="41"/>
  <c r="J156" i="41"/>
  <c r="I157" i="41"/>
  <c r="J157" i="41"/>
  <c r="I158" i="41"/>
  <c r="J158" i="41"/>
  <c r="J150" i="41"/>
  <c r="I150" i="41"/>
  <c r="I141" i="41"/>
  <c r="J141" i="41"/>
  <c r="I142" i="41"/>
  <c r="J142" i="41"/>
  <c r="I143" i="41"/>
  <c r="J143" i="41"/>
  <c r="I144" i="41"/>
  <c r="J144" i="41"/>
  <c r="I145" i="41"/>
  <c r="J145" i="41"/>
  <c r="I146" i="41"/>
  <c r="J146" i="41"/>
  <c r="I147" i="41"/>
  <c r="J147" i="41"/>
  <c r="I148" i="41"/>
  <c r="J148" i="41"/>
  <c r="J140" i="41"/>
  <c r="I140" i="41"/>
  <c r="I129" i="41"/>
  <c r="J129" i="41"/>
  <c r="I130" i="41"/>
  <c r="J130" i="41"/>
  <c r="I131" i="41"/>
  <c r="J131" i="41"/>
  <c r="I132" i="41"/>
  <c r="J132" i="41"/>
  <c r="I133" i="41"/>
  <c r="J133" i="41"/>
  <c r="I134" i="41"/>
  <c r="J134" i="41"/>
  <c r="I135" i="41"/>
  <c r="J135" i="41"/>
  <c r="I136" i="41"/>
  <c r="J136" i="41"/>
  <c r="I137" i="41"/>
  <c r="J137" i="41"/>
  <c r="I138" i="41"/>
  <c r="J138" i="41"/>
  <c r="J128" i="41"/>
  <c r="I128" i="41"/>
  <c r="I123" i="41"/>
  <c r="J123" i="41"/>
  <c r="I124" i="41"/>
  <c r="J124" i="41"/>
  <c r="I125" i="41"/>
  <c r="J125" i="41"/>
  <c r="I126" i="41"/>
  <c r="J126" i="41"/>
  <c r="J122" i="41"/>
  <c r="I122" i="41"/>
  <c r="I110" i="41"/>
  <c r="J110" i="41"/>
  <c r="I111" i="41"/>
  <c r="J111" i="41"/>
  <c r="I112" i="41"/>
  <c r="J112" i="41"/>
  <c r="I113" i="41"/>
  <c r="J113" i="41"/>
  <c r="I114" i="41"/>
  <c r="J114" i="41"/>
  <c r="I115" i="41"/>
  <c r="J115" i="41"/>
  <c r="I116" i="41"/>
  <c r="J116" i="41"/>
  <c r="I117" i="41"/>
  <c r="J117" i="41"/>
  <c r="I118" i="41"/>
  <c r="J118" i="41"/>
  <c r="I119" i="41"/>
  <c r="J119" i="41"/>
  <c r="I120" i="41"/>
  <c r="J120" i="41"/>
  <c r="J109" i="41"/>
  <c r="I109" i="41"/>
  <c r="I97" i="41"/>
  <c r="J97" i="41"/>
  <c r="I98" i="41"/>
  <c r="J98" i="41"/>
  <c r="I99" i="41"/>
  <c r="J99" i="41"/>
  <c r="I100" i="41"/>
  <c r="J100" i="41"/>
  <c r="I101" i="41"/>
  <c r="J101" i="41"/>
  <c r="I102" i="41"/>
  <c r="J102" i="41"/>
  <c r="I103" i="41"/>
  <c r="J103" i="41"/>
  <c r="I104" i="41"/>
  <c r="J104" i="41"/>
  <c r="I105" i="41"/>
  <c r="J105" i="41"/>
  <c r="I106" i="41"/>
  <c r="J106" i="41"/>
  <c r="I107" i="41"/>
  <c r="J107" i="41"/>
  <c r="J96" i="41"/>
  <c r="I96" i="41"/>
  <c r="I68" i="41"/>
  <c r="J68" i="41"/>
  <c r="I69" i="41"/>
  <c r="J69" i="41"/>
  <c r="I70" i="41"/>
  <c r="J70" i="41"/>
  <c r="I71" i="41"/>
  <c r="J71" i="41"/>
  <c r="I72" i="41"/>
  <c r="J72" i="41"/>
  <c r="I73" i="41"/>
  <c r="J73" i="41"/>
  <c r="I74" i="41"/>
  <c r="J74" i="41"/>
  <c r="I75" i="41"/>
  <c r="J75" i="41"/>
  <c r="I76" i="41"/>
  <c r="J76" i="41"/>
  <c r="I77" i="41"/>
  <c r="J77" i="41"/>
  <c r="I78" i="41"/>
  <c r="J78" i="41"/>
  <c r="I79" i="41"/>
  <c r="J79" i="41"/>
  <c r="I80" i="41"/>
  <c r="J80" i="41"/>
  <c r="I81" i="41"/>
  <c r="J81" i="41"/>
  <c r="I82" i="41"/>
  <c r="J82" i="41"/>
  <c r="I83" i="41"/>
  <c r="J83" i="41"/>
  <c r="I84" i="41"/>
  <c r="J84" i="41"/>
  <c r="I85" i="41"/>
  <c r="J85" i="41"/>
  <c r="I86" i="41"/>
  <c r="J86" i="41"/>
  <c r="I87" i="41"/>
  <c r="J87" i="41"/>
  <c r="I88" i="41"/>
  <c r="J88" i="41"/>
  <c r="I89" i="41"/>
  <c r="J89" i="41"/>
  <c r="I90" i="41"/>
  <c r="J90" i="41"/>
  <c r="I91" i="41"/>
  <c r="J91" i="41"/>
  <c r="I92" i="41"/>
  <c r="J92" i="41"/>
  <c r="I93" i="41"/>
  <c r="J93" i="41"/>
  <c r="I94" i="41"/>
  <c r="J94" i="41"/>
  <c r="J67" i="41"/>
  <c r="I67" i="41"/>
  <c r="I59" i="41"/>
  <c r="J59" i="41"/>
  <c r="I60" i="41"/>
  <c r="J60" i="41"/>
  <c r="I61" i="41"/>
  <c r="J61" i="41"/>
  <c r="I62" i="41"/>
  <c r="J62" i="41"/>
  <c r="I63" i="41"/>
  <c r="J63" i="41"/>
  <c r="I64" i="41"/>
  <c r="J64" i="41"/>
  <c r="I65" i="41"/>
  <c r="J65" i="41"/>
  <c r="J58" i="41"/>
  <c r="I58" i="41"/>
  <c r="I45" i="41"/>
  <c r="J45" i="41"/>
  <c r="I46" i="41"/>
  <c r="J46" i="41"/>
  <c r="I47" i="41"/>
  <c r="J47" i="41"/>
  <c r="I48" i="41"/>
  <c r="J48" i="41"/>
  <c r="I49" i="41"/>
  <c r="J49" i="41"/>
  <c r="I50" i="41"/>
  <c r="J50" i="41"/>
  <c r="I51" i="41"/>
  <c r="J51" i="41"/>
  <c r="I52" i="41"/>
  <c r="J52" i="41"/>
  <c r="I53" i="41"/>
  <c r="J53" i="41"/>
  <c r="I54" i="41"/>
  <c r="J54" i="41"/>
  <c r="I55" i="41"/>
  <c r="J55" i="41"/>
  <c r="I56" i="41"/>
  <c r="J56" i="41"/>
  <c r="J44" i="41"/>
  <c r="I44" i="41"/>
  <c r="I7" i="41"/>
  <c r="J7" i="41"/>
  <c r="I8" i="41"/>
  <c r="J8" i="41"/>
  <c r="I9" i="41"/>
  <c r="J9" i="41"/>
  <c r="I10" i="41"/>
  <c r="J10" i="41"/>
  <c r="I11" i="41"/>
  <c r="J11" i="41"/>
  <c r="I12" i="41"/>
  <c r="J12" i="41"/>
  <c r="I13" i="41"/>
  <c r="J13" i="41"/>
  <c r="I14" i="41"/>
  <c r="J14" i="41"/>
  <c r="I15" i="41"/>
  <c r="J15" i="41"/>
  <c r="I16" i="41"/>
  <c r="J16" i="41"/>
  <c r="I17" i="41"/>
  <c r="J17" i="41"/>
  <c r="I18" i="41"/>
  <c r="J18" i="41"/>
  <c r="I19" i="41"/>
  <c r="J19" i="41"/>
  <c r="I20" i="41"/>
  <c r="J20" i="41"/>
  <c r="I21" i="41"/>
  <c r="J21" i="41"/>
  <c r="I22" i="41"/>
  <c r="J22" i="41"/>
  <c r="I23" i="41"/>
  <c r="J23" i="41"/>
  <c r="I24" i="41"/>
  <c r="J24" i="41"/>
  <c r="I25" i="41"/>
  <c r="J25" i="41"/>
  <c r="I26" i="41"/>
  <c r="J26" i="41"/>
  <c r="I27" i="41"/>
  <c r="J27" i="41"/>
  <c r="I28" i="41"/>
  <c r="J28" i="41"/>
  <c r="I29" i="41"/>
  <c r="J29" i="41"/>
  <c r="I30" i="41"/>
  <c r="J30" i="41"/>
  <c r="I31" i="41"/>
  <c r="J31" i="41"/>
  <c r="I32" i="41"/>
  <c r="J32" i="41"/>
  <c r="I33" i="41"/>
  <c r="J33" i="41"/>
  <c r="I34" i="41"/>
  <c r="J34" i="41"/>
  <c r="I35" i="41"/>
  <c r="J35" i="41"/>
  <c r="I36" i="41"/>
  <c r="J36" i="41"/>
  <c r="I37" i="41"/>
  <c r="J37" i="41"/>
  <c r="I38" i="41"/>
  <c r="J38" i="41"/>
  <c r="I39" i="41"/>
  <c r="J39" i="41"/>
  <c r="I40" i="41"/>
  <c r="J40" i="41"/>
  <c r="I41" i="41"/>
  <c r="J41" i="41"/>
  <c r="I42" i="41"/>
  <c r="J42" i="41"/>
  <c r="I6" i="41"/>
  <c r="J6" i="41"/>
  <c r="P2" i="41" l="1"/>
  <c r="N4" i="41" s="1"/>
  <c r="K207" i="41" l="1"/>
  <c r="K206" i="41"/>
  <c r="K205" i="41"/>
  <c r="K204" i="41"/>
  <c r="K203" i="41"/>
  <c r="K202" i="41"/>
  <c r="K201" i="41"/>
  <c r="K200" i="41"/>
  <c r="K198" i="41"/>
  <c r="K197" i="41"/>
  <c r="K196" i="41"/>
  <c r="K195" i="41"/>
  <c r="K194" i="41"/>
  <c r="K193" i="41"/>
  <c r="K192" i="41"/>
  <c r="K191" i="41"/>
  <c r="K190" i="41"/>
  <c r="K189" i="41"/>
  <c r="K188" i="41"/>
  <c r="K187" i="41"/>
  <c r="K186" i="41"/>
  <c r="K184" i="41"/>
  <c r="K183" i="41"/>
  <c r="K182" i="41"/>
  <c r="K181" i="41"/>
  <c r="K180" i="41"/>
  <c r="K179" i="41"/>
  <c r="K178" i="41"/>
  <c r="K177" i="41"/>
  <c r="K176" i="41"/>
  <c r="K174" i="41"/>
  <c r="K173" i="41"/>
  <c r="K171" i="41"/>
  <c r="K170" i="41"/>
  <c r="K169" i="41"/>
  <c r="K168" i="41"/>
  <c r="K167" i="41"/>
  <c r="K166" i="41"/>
  <c r="K165" i="41"/>
  <c r="K164" i="41"/>
  <c r="K163" i="41"/>
  <c r="K162" i="41"/>
  <c r="K161" i="41"/>
  <c r="K160" i="41"/>
  <c r="K158" i="41"/>
  <c r="K157" i="41"/>
  <c r="K156" i="41"/>
  <c r="K155" i="41"/>
  <c r="K154" i="41"/>
  <c r="K153" i="41"/>
  <c r="K152" i="41"/>
  <c r="K151" i="41"/>
  <c r="K150" i="41"/>
  <c r="K148" i="41"/>
  <c r="K147" i="41"/>
  <c r="K146" i="41"/>
  <c r="K145" i="41"/>
  <c r="K144" i="41"/>
  <c r="K143" i="41"/>
  <c r="K142" i="41"/>
  <c r="K141" i="41"/>
  <c r="K140" i="41"/>
  <c r="K138" i="41"/>
  <c r="K137" i="41"/>
  <c r="K136" i="41"/>
  <c r="K135" i="41"/>
  <c r="K134" i="41"/>
  <c r="K133" i="41"/>
  <c r="K132" i="41"/>
  <c r="K131" i="41"/>
  <c r="K130" i="41"/>
  <c r="K129" i="41"/>
  <c r="K128" i="41"/>
  <c r="K126" i="41"/>
  <c r="K125" i="41"/>
  <c r="K124" i="41"/>
  <c r="K123" i="41"/>
  <c r="K122" i="41"/>
  <c r="K120" i="41"/>
  <c r="K119" i="41"/>
  <c r="K118" i="41"/>
  <c r="K117" i="41"/>
  <c r="K116" i="41"/>
  <c r="K115" i="41"/>
  <c r="K114" i="41"/>
  <c r="K113" i="41"/>
  <c r="K112" i="41"/>
  <c r="K111" i="41"/>
  <c r="K110" i="41"/>
  <c r="K109" i="41"/>
  <c r="K107" i="41"/>
  <c r="K106" i="41"/>
  <c r="K105" i="41"/>
  <c r="K104" i="41"/>
  <c r="K103" i="41"/>
  <c r="K102" i="41"/>
  <c r="K101" i="41"/>
  <c r="K100" i="41"/>
  <c r="K99" i="41"/>
  <c r="K98" i="41"/>
  <c r="K97" i="41"/>
  <c r="K96" i="41"/>
  <c r="K94" i="41"/>
  <c r="K93" i="41"/>
  <c r="K92" i="41"/>
  <c r="K91" i="41"/>
  <c r="K90" i="41"/>
  <c r="K89" i="41"/>
  <c r="K88" i="41"/>
  <c r="K87" i="41"/>
  <c r="K86" i="41"/>
  <c r="K85" i="41"/>
  <c r="K84" i="41"/>
  <c r="K83" i="41"/>
  <c r="K82" i="41"/>
  <c r="K81" i="41"/>
  <c r="K80" i="41"/>
  <c r="K79" i="41"/>
  <c r="K78" i="41"/>
  <c r="K77" i="41"/>
  <c r="K76" i="41"/>
  <c r="K75" i="41"/>
  <c r="K74" i="41"/>
  <c r="K73" i="41"/>
  <c r="K72" i="41"/>
  <c r="K71" i="41"/>
  <c r="K70" i="41"/>
  <c r="K69" i="41"/>
  <c r="K68" i="41"/>
  <c r="K67" i="41"/>
  <c r="K65" i="41"/>
  <c r="K64" i="41"/>
  <c r="K63" i="41"/>
  <c r="K62" i="41"/>
  <c r="K61" i="41"/>
  <c r="K60" i="41"/>
  <c r="K59" i="41"/>
  <c r="K58" i="41"/>
  <c r="K56" i="41"/>
  <c r="K55" i="41"/>
  <c r="K54" i="41"/>
  <c r="K53" i="41"/>
  <c r="K52" i="41"/>
  <c r="K51" i="41"/>
  <c r="K50" i="41"/>
  <c r="K49" i="41"/>
  <c r="K48" i="41"/>
  <c r="K47" i="41"/>
  <c r="K46" i="41"/>
  <c r="K45" i="41"/>
  <c r="K44" i="41"/>
  <c r="K42" i="41"/>
  <c r="K41" i="41"/>
  <c r="K40" i="41"/>
  <c r="K39" i="41"/>
  <c r="K38" i="41"/>
  <c r="K37" i="41"/>
  <c r="K36" i="41"/>
  <c r="K35" i="41"/>
  <c r="K34" i="41"/>
  <c r="K33" i="41"/>
  <c r="K32" i="41"/>
  <c r="K31" i="41"/>
  <c r="K30" i="41"/>
  <c r="K29" i="41"/>
  <c r="K28" i="41"/>
  <c r="K27" i="41"/>
  <c r="K26" i="41"/>
  <c r="K25" i="41"/>
  <c r="K24" i="41"/>
  <c r="K23" i="41"/>
  <c r="K22" i="41"/>
  <c r="K21" i="41"/>
  <c r="K20" i="41"/>
  <c r="K19" i="41"/>
  <c r="K18" i="41"/>
  <c r="K17" i="41"/>
  <c r="K16" i="41"/>
  <c r="K15" i="41"/>
  <c r="K14" i="41"/>
  <c r="K13" i="41"/>
  <c r="K12" i="41"/>
  <c r="K11" i="41"/>
  <c r="K10" i="41"/>
  <c r="K9" i="41"/>
  <c r="K8" i="41"/>
  <c r="K7" i="41"/>
  <c r="H268" i="43"/>
  <c r="G268" i="43"/>
  <c r="H267" i="43"/>
  <c r="G267" i="43"/>
  <c r="H266" i="43"/>
  <c r="G266" i="43"/>
  <c r="H265" i="43"/>
  <c r="G265" i="43"/>
  <c r="H264" i="43"/>
  <c r="G264" i="43"/>
  <c r="H263" i="43"/>
  <c r="G263" i="43"/>
  <c r="H262" i="43"/>
  <c r="G262" i="43"/>
  <c r="H261" i="43"/>
  <c r="G261" i="43"/>
  <c r="H260" i="43"/>
  <c r="G260" i="43"/>
  <c r="H259" i="43"/>
  <c r="G259" i="43"/>
  <c r="H258" i="43"/>
  <c r="G258" i="43"/>
  <c r="H257" i="43"/>
  <c r="G257" i="43"/>
  <c r="H256" i="43"/>
  <c r="G256" i="43"/>
  <c r="H255" i="43"/>
  <c r="G255" i="43"/>
  <c r="H254" i="43"/>
  <c r="G254" i="43"/>
  <c r="H253" i="43"/>
  <c r="G253" i="43"/>
  <c r="H252" i="43"/>
  <c r="G252" i="43"/>
  <c r="H251" i="43"/>
  <c r="G251" i="43"/>
  <c r="H250" i="43"/>
  <c r="G250" i="43"/>
  <c r="H249" i="43"/>
  <c r="G249" i="43"/>
  <c r="H248" i="43"/>
  <c r="G248" i="43"/>
  <c r="H247" i="43"/>
  <c r="G247" i="43"/>
  <c r="H246" i="43"/>
  <c r="G246" i="43"/>
  <c r="H245" i="43"/>
  <c r="G245" i="43"/>
  <c r="H243" i="43"/>
  <c r="G243" i="43"/>
  <c r="H242" i="43"/>
  <c r="G242" i="43"/>
  <c r="H241" i="43"/>
  <c r="G241" i="43"/>
  <c r="H240" i="43"/>
  <c r="G240" i="43"/>
  <c r="H239" i="43"/>
  <c r="G239" i="43"/>
  <c r="H238" i="43"/>
  <c r="G238" i="43"/>
  <c r="H237" i="43"/>
  <c r="G237" i="43"/>
  <c r="H236" i="43"/>
  <c r="G236" i="43"/>
  <c r="H235" i="43"/>
  <c r="G235" i="43"/>
  <c r="H234" i="43"/>
  <c r="G234" i="43"/>
  <c r="H233" i="43"/>
  <c r="G233" i="43"/>
  <c r="H232" i="43"/>
  <c r="G232" i="43"/>
  <c r="H231" i="43"/>
  <c r="G231" i="43"/>
  <c r="H230" i="43"/>
  <c r="G230" i="43"/>
  <c r="H227" i="43"/>
  <c r="G227" i="43"/>
  <c r="H226" i="43"/>
  <c r="G226" i="43"/>
  <c r="H225" i="43"/>
  <c r="G225" i="43"/>
  <c r="H224" i="43"/>
  <c r="G224" i="43"/>
  <c r="H223" i="43"/>
  <c r="G223" i="43"/>
  <c r="H221" i="43"/>
  <c r="G221" i="43"/>
  <c r="H220" i="43"/>
  <c r="G220" i="43"/>
  <c r="H219" i="43"/>
  <c r="G219" i="43"/>
  <c r="H218" i="43"/>
  <c r="G218" i="43"/>
  <c r="H216" i="43"/>
  <c r="G216" i="43"/>
  <c r="H215" i="43"/>
  <c r="G215" i="43"/>
  <c r="H214" i="43"/>
  <c r="G214" i="43"/>
  <c r="H213" i="43"/>
  <c r="G213" i="43"/>
  <c r="H212" i="43"/>
  <c r="G212" i="43"/>
  <c r="H211" i="43"/>
  <c r="G211" i="43"/>
  <c r="H210" i="43"/>
  <c r="G210" i="43"/>
  <c r="H209" i="43"/>
  <c r="G209" i="43"/>
  <c r="H207" i="43"/>
  <c r="G207" i="43"/>
  <c r="H206" i="43"/>
  <c r="G206" i="43"/>
  <c r="H205" i="43"/>
  <c r="G205" i="43"/>
  <c r="H204" i="43"/>
  <c r="G204" i="43"/>
  <c r="H203" i="43"/>
  <c r="G203" i="43"/>
  <c r="H202" i="43"/>
  <c r="G202" i="43"/>
  <c r="H201" i="43"/>
  <c r="G201" i="43"/>
  <c r="H200" i="43"/>
  <c r="G200" i="43"/>
  <c r="H198" i="43"/>
  <c r="G198" i="43"/>
  <c r="H197" i="43"/>
  <c r="G197" i="43"/>
  <c r="H196" i="43"/>
  <c r="G196" i="43"/>
  <c r="H195" i="43"/>
  <c r="G195" i="43"/>
  <c r="H194" i="43"/>
  <c r="G194" i="43"/>
  <c r="H193" i="43"/>
  <c r="G193" i="43"/>
  <c r="H192" i="43"/>
  <c r="G192" i="43"/>
  <c r="H191" i="43"/>
  <c r="G191" i="43"/>
  <c r="H190" i="43"/>
  <c r="G190" i="43"/>
  <c r="H189" i="43"/>
  <c r="G189" i="43"/>
  <c r="H188" i="43"/>
  <c r="G188" i="43"/>
  <c r="H187" i="43"/>
  <c r="G187" i="43"/>
  <c r="H186" i="43"/>
  <c r="G186" i="43"/>
  <c r="H184" i="43"/>
  <c r="G184" i="43"/>
  <c r="H183" i="43"/>
  <c r="G183" i="43"/>
  <c r="H182" i="43"/>
  <c r="G182" i="43"/>
  <c r="H181" i="43"/>
  <c r="G181" i="43"/>
  <c r="H180" i="43"/>
  <c r="G180" i="43"/>
  <c r="H179" i="43"/>
  <c r="G179" i="43"/>
  <c r="H178" i="43"/>
  <c r="G178" i="43"/>
  <c r="H177" i="43"/>
  <c r="G177" i="43"/>
  <c r="H176" i="43"/>
  <c r="G176" i="43"/>
  <c r="H174" i="43"/>
  <c r="G174" i="43"/>
  <c r="H173" i="43"/>
  <c r="G173" i="43"/>
  <c r="H171" i="43"/>
  <c r="G171" i="43"/>
  <c r="H170" i="43"/>
  <c r="G170" i="43"/>
  <c r="H169" i="43"/>
  <c r="G169" i="43"/>
  <c r="H168" i="43"/>
  <c r="G168" i="43"/>
  <c r="H167" i="43"/>
  <c r="G167" i="43"/>
  <c r="H166" i="43"/>
  <c r="G166" i="43"/>
  <c r="H165" i="43"/>
  <c r="G165" i="43"/>
  <c r="H164" i="43"/>
  <c r="G164" i="43"/>
  <c r="H163" i="43"/>
  <c r="G163" i="43"/>
  <c r="H162" i="43"/>
  <c r="G162" i="43"/>
  <c r="H161" i="43"/>
  <c r="G161" i="43"/>
  <c r="H160" i="43"/>
  <c r="G160" i="43"/>
  <c r="H158" i="43"/>
  <c r="G158" i="43"/>
  <c r="H157" i="43"/>
  <c r="G157" i="43"/>
  <c r="H156" i="43"/>
  <c r="G156" i="43"/>
  <c r="H155" i="43"/>
  <c r="G155" i="43"/>
  <c r="H154" i="43"/>
  <c r="G154" i="43"/>
  <c r="H153" i="43"/>
  <c r="G153" i="43"/>
  <c r="H152" i="43"/>
  <c r="G152" i="43"/>
  <c r="H151" i="43"/>
  <c r="G151" i="43"/>
  <c r="H150" i="43"/>
  <c r="G150" i="43"/>
  <c r="H148" i="43"/>
  <c r="G148" i="43"/>
  <c r="H147" i="43"/>
  <c r="G147" i="43"/>
  <c r="H146" i="43"/>
  <c r="G146" i="43"/>
  <c r="H145" i="43"/>
  <c r="G145" i="43"/>
  <c r="H144" i="43"/>
  <c r="G144" i="43"/>
  <c r="H143" i="43"/>
  <c r="G143" i="43"/>
  <c r="H142" i="43"/>
  <c r="G142" i="43"/>
  <c r="H141" i="43"/>
  <c r="G141" i="43"/>
  <c r="H140" i="43"/>
  <c r="G140" i="43"/>
  <c r="H138" i="43"/>
  <c r="G138" i="43"/>
  <c r="H137" i="43"/>
  <c r="G137" i="43"/>
  <c r="H136" i="43"/>
  <c r="G136" i="43"/>
  <c r="H135" i="43"/>
  <c r="G135" i="43"/>
  <c r="H134" i="43"/>
  <c r="G134" i="43"/>
  <c r="H133" i="43"/>
  <c r="G133" i="43"/>
  <c r="H132" i="43"/>
  <c r="G132" i="43"/>
  <c r="H131" i="43"/>
  <c r="G131" i="43"/>
  <c r="H130" i="43"/>
  <c r="G130" i="43"/>
  <c r="H129" i="43"/>
  <c r="G129" i="43"/>
  <c r="H128" i="43"/>
  <c r="G128" i="43"/>
  <c r="H126" i="43"/>
  <c r="G126" i="43"/>
  <c r="H125" i="43"/>
  <c r="G125" i="43"/>
  <c r="H124" i="43"/>
  <c r="G124" i="43"/>
  <c r="H123" i="43"/>
  <c r="G123" i="43"/>
  <c r="H122" i="43"/>
  <c r="G122" i="43"/>
  <c r="H120" i="43"/>
  <c r="G120" i="43"/>
  <c r="H119" i="43"/>
  <c r="G119" i="43"/>
  <c r="H118" i="43"/>
  <c r="G118" i="43"/>
  <c r="H117" i="43"/>
  <c r="G117" i="43"/>
  <c r="H116" i="43"/>
  <c r="G116" i="43"/>
  <c r="H115" i="43"/>
  <c r="G115" i="43"/>
  <c r="H114" i="43"/>
  <c r="G114" i="43"/>
  <c r="H113" i="43"/>
  <c r="G113" i="43"/>
  <c r="H112" i="43"/>
  <c r="G112" i="43"/>
  <c r="H111" i="43"/>
  <c r="G111" i="43"/>
  <c r="H110" i="43"/>
  <c r="G110" i="43"/>
  <c r="H109" i="43"/>
  <c r="G109" i="43"/>
  <c r="H107" i="43"/>
  <c r="G107" i="43"/>
  <c r="H106" i="43"/>
  <c r="G106" i="43"/>
  <c r="H105" i="43"/>
  <c r="G105" i="43"/>
  <c r="H104" i="43"/>
  <c r="G104" i="43"/>
  <c r="H103" i="43"/>
  <c r="G103" i="43"/>
  <c r="H102" i="43"/>
  <c r="G102" i="43"/>
  <c r="H101" i="43"/>
  <c r="G101" i="43"/>
  <c r="H100" i="43"/>
  <c r="G100" i="43"/>
  <c r="H99" i="43"/>
  <c r="G99" i="43"/>
  <c r="H98" i="43"/>
  <c r="G98" i="43"/>
  <c r="H97" i="43"/>
  <c r="G97" i="43"/>
  <c r="H96" i="43"/>
  <c r="G96" i="43"/>
  <c r="H94" i="43"/>
  <c r="G94" i="43"/>
  <c r="H93" i="43"/>
  <c r="G93" i="43"/>
  <c r="H92" i="43"/>
  <c r="G92" i="43"/>
  <c r="H91" i="43"/>
  <c r="G91" i="43"/>
  <c r="H90" i="43"/>
  <c r="G90" i="43"/>
  <c r="H89" i="43"/>
  <c r="G89" i="43"/>
  <c r="H88" i="43"/>
  <c r="G88" i="43"/>
  <c r="H87" i="43"/>
  <c r="G87" i="43"/>
  <c r="H86" i="43"/>
  <c r="G86" i="43"/>
  <c r="H85" i="43"/>
  <c r="G85" i="43"/>
  <c r="H84" i="43"/>
  <c r="G84" i="43"/>
  <c r="H83" i="43"/>
  <c r="G83" i="43"/>
  <c r="H82" i="43"/>
  <c r="G82" i="43"/>
  <c r="H81" i="43"/>
  <c r="G81" i="43"/>
  <c r="H80" i="43"/>
  <c r="G80" i="43"/>
  <c r="H79" i="43"/>
  <c r="G79" i="43"/>
  <c r="H78" i="43"/>
  <c r="G78" i="43"/>
  <c r="H77" i="43"/>
  <c r="G77" i="43"/>
  <c r="H76" i="43"/>
  <c r="G76" i="43"/>
  <c r="H75" i="43"/>
  <c r="G75" i="43"/>
  <c r="H74" i="43"/>
  <c r="G74" i="43"/>
  <c r="H73" i="43"/>
  <c r="G73" i="43"/>
  <c r="H72" i="43"/>
  <c r="G72" i="43"/>
  <c r="H71" i="43"/>
  <c r="G71" i="43"/>
  <c r="H70" i="43"/>
  <c r="G70" i="43"/>
  <c r="H69" i="43"/>
  <c r="G69" i="43"/>
  <c r="H68" i="43"/>
  <c r="G68" i="43"/>
  <c r="H67" i="43"/>
  <c r="G67" i="43"/>
  <c r="H65" i="43"/>
  <c r="G65" i="43"/>
  <c r="H64" i="43"/>
  <c r="G64" i="43"/>
  <c r="H63" i="43"/>
  <c r="G63" i="43"/>
  <c r="H62" i="43"/>
  <c r="G62" i="43"/>
  <c r="H61" i="43"/>
  <c r="G61" i="43"/>
  <c r="H60" i="43"/>
  <c r="G60" i="43"/>
  <c r="H59" i="43"/>
  <c r="G59" i="43"/>
  <c r="H58" i="43"/>
  <c r="G58" i="43"/>
  <c r="H56" i="43"/>
  <c r="G56" i="43"/>
  <c r="H55" i="43"/>
  <c r="G55" i="43"/>
  <c r="H54" i="43"/>
  <c r="G54" i="43"/>
  <c r="H53" i="43"/>
  <c r="G53" i="43"/>
  <c r="H52" i="43"/>
  <c r="G52" i="43"/>
  <c r="H51" i="43"/>
  <c r="G51" i="43"/>
  <c r="H50" i="43"/>
  <c r="G50" i="43"/>
  <c r="H49" i="43"/>
  <c r="G49" i="43"/>
  <c r="H48" i="43"/>
  <c r="G48" i="43"/>
  <c r="H47" i="43"/>
  <c r="G47" i="43"/>
  <c r="H46" i="43"/>
  <c r="G46" i="43"/>
  <c r="H45" i="43"/>
  <c r="G45" i="43"/>
  <c r="H44" i="43"/>
  <c r="G44" i="43"/>
  <c r="H42" i="43"/>
  <c r="G42" i="43"/>
  <c r="H41" i="43"/>
  <c r="G41" i="43"/>
  <c r="H40" i="43"/>
  <c r="G40" i="43"/>
  <c r="H39" i="43"/>
  <c r="G39" i="43"/>
  <c r="H38" i="43"/>
  <c r="G38" i="43"/>
  <c r="H37" i="43"/>
  <c r="G37" i="43"/>
  <c r="H36" i="43"/>
  <c r="G36" i="43"/>
  <c r="H35" i="43"/>
  <c r="G35" i="43"/>
  <c r="H34" i="43"/>
  <c r="G34" i="43"/>
  <c r="H33" i="43"/>
  <c r="G33" i="43"/>
  <c r="H32" i="43"/>
  <c r="G32" i="43"/>
  <c r="H31" i="43"/>
  <c r="G31" i="43"/>
  <c r="H30" i="43"/>
  <c r="G30" i="43"/>
  <c r="H29" i="43"/>
  <c r="G29" i="43"/>
  <c r="H28" i="43"/>
  <c r="G28" i="43"/>
  <c r="H27" i="43"/>
  <c r="G27" i="43"/>
  <c r="H26" i="43"/>
  <c r="G26" i="43"/>
  <c r="H25" i="43"/>
  <c r="G25" i="43"/>
  <c r="H24" i="43"/>
  <c r="G24" i="43"/>
  <c r="H23" i="43"/>
  <c r="G23" i="43"/>
  <c r="H22" i="43"/>
  <c r="G22" i="43"/>
  <c r="H21" i="43"/>
  <c r="G21" i="43"/>
  <c r="H20" i="43"/>
  <c r="G20" i="43"/>
  <c r="H19" i="43"/>
  <c r="G19" i="43"/>
  <c r="H18" i="43"/>
  <c r="G18" i="43"/>
  <c r="H17" i="43"/>
  <c r="G17" i="43"/>
  <c r="H16" i="43"/>
  <c r="G16" i="43"/>
  <c r="H15" i="43"/>
  <c r="G15" i="43"/>
  <c r="H14" i="43"/>
  <c r="G14" i="43"/>
  <c r="H13" i="43"/>
  <c r="G13" i="43"/>
  <c r="H12" i="43"/>
  <c r="G12" i="43"/>
  <c r="H11" i="43"/>
  <c r="G11" i="43"/>
  <c r="H10" i="43"/>
  <c r="G10" i="43"/>
  <c r="H9" i="43"/>
  <c r="G9" i="43"/>
  <c r="H8" i="43"/>
  <c r="G8" i="43"/>
  <c r="H7" i="43"/>
  <c r="G7" i="43"/>
  <c r="G7" i="41"/>
  <c r="H7" i="41"/>
  <c r="G8" i="41"/>
  <c r="H8" i="41"/>
  <c r="G9" i="41"/>
  <c r="H9" i="41"/>
  <c r="G10" i="41"/>
  <c r="H10" i="41"/>
  <c r="G11" i="41"/>
  <c r="H11" i="41"/>
  <c r="G12" i="41"/>
  <c r="H12" i="41"/>
  <c r="G13" i="41"/>
  <c r="H13" i="41"/>
  <c r="G14" i="41"/>
  <c r="H14" i="41"/>
  <c r="G15" i="41"/>
  <c r="H15" i="41"/>
  <c r="G16" i="41"/>
  <c r="H16" i="41"/>
  <c r="G17" i="41"/>
  <c r="H17" i="41"/>
  <c r="G18" i="41"/>
  <c r="H18" i="41"/>
  <c r="G19" i="41"/>
  <c r="H19" i="41"/>
  <c r="G20" i="41"/>
  <c r="H20" i="41"/>
  <c r="G21" i="41"/>
  <c r="H21" i="41"/>
  <c r="G22" i="41"/>
  <c r="H22" i="41"/>
  <c r="G23" i="41"/>
  <c r="H23" i="41"/>
  <c r="G24" i="41"/>
  <c r="H24" i="41"/>
  <c r="G25" i="41"/>
  <c r="H25" i="41"/>
  <c r="G26" i="41"/>
  <c r="H26" i="41"/>
  <c r="G27" i="41"/>
  <c r="H27" i="41"/>
  <c r="G28" i="41"/>
  <c r="H28" i="41"/>
  <c r="G29" i="41"/>
  <c r="H29" i="41"/>
  <c r="G30" i="41"/>
  <c r="H30" i="41"/>
  <c r="G31" i="41"/>
  <c r="H31" i="41"/>
  <c r="G32" i="41"/>
  <c r="H32" i="41"/>
  <c r="G33" i="41"/>
  <c r="H33" i="41"/>
  <c r="G34" i="41"/>
  <c r="H34" i="41"/>
  <c r="G35" i="41"/>
  <c r="H35" i="41"/>
  <c r="G36" i="41"/>
  <c r="H36" i="41"/>
  <c r="G37" i="41"/>
  <c r="H37" i="41"/>
  <c r="G38" i="41"/>
  <c r="H38" i="41"/>
  <c r="G39" i="41"/>
  <c r="H39" i="41"/>
  <c r="G40" i="41"/>
  <c r="H40" i="41"/>
  <c r="G41" i="41"/>
  <c r="H41" i="41"/>
  <c r="G42" i="41"/>
  <c r="H42" i="41"/>
  <c r="G44" i="41"/>
  <c r="H44" i="41"/>
  <c r="G45" i="41"/>
  <c r="H45" i="41"/>
  <c r="G46" i="41"/>
  <c r="H46" i="41"/>
  <c r="G47" i="41"/>
  <c r="H47" i="41"/>
  <c r="G48" i="41"/>
  <c r="H48" i="41"/>
  <c r="G49" i="41"/>
  <c r="H49" i="41"/>
  <c r="G50" i="41"/>
  <c r="H50" i="41"/>
  <c r="G51" i="41"/>
  <c r="H51" i="41"/>
  <c r="G52" i="41"/>
  <c r="H52" i="41"/>
  <c r="G53" i="41"/>
  <c r="H53" i="41"/>
  <c r="G54" i="41"/>
  <c r="H54" i="41"/>
  <c r="G55" i="41"/>
  <c r="H55" i="41"/>
  <c r="G56" i="41"/>
  <c r="H56" i="41"/>
  <c r="G58" i="41"/>
  <c r="H58" i="41"/>
  <c r="G59" i="41"/>
  <c r="H59" i="41"/>
  <c r="G60" i="41"/>
  <c r="H60" i="41"/>
  <c r="G61" i="41"/>
  <c r="H61" i="41"/>
  <c r="G62" i="41"/>
  <c r="H62" i="41"/>
  <c r="G63" i="41"/>
  <c r="H63" i="41"/>
  <c r="G64" i="41"/>
  <c r="H64" i="41"/>
  <c r="G65" i="41"/>
  <c r="H65" i="41"/>
  <c r="G67" i="41"/>
  <c r="H67" i="41"/>
  <c r="G68" i="41"/>
  <c r="H68" i="41"/>
  <c r="G69" i="41"/>
  <c r="H69" i="41"/>
  <c r="G70" i="41"/>
  <c r="H70" i="41"/>
  <c r="G71" i="41"/>
  <c r="H71" i="41"/>
  <c r="G72" i="41"/>
  <c r="H72" i="41"/>
  <c r="G73" i="41"/>
  <c r="H73" i="41"/>
  <c r="G74" i="41"/>
  <c r="H74" i="41"/>
  <c r="G75" i="41"/>
  <c r="H75" i="41"/>
  <c r="G76" i="41"/>
  <c r="H76" i="41"/>
  <c r="G77" i="41"/>
  <c r="H77" i="41"/>
  <c r="G78" i="41"/>
  <c r="H78" i="41"/>
  <c r="G79" i="41"/>
  <c r="H79" i="41"/>
  <c r="G80" i="41"/>
  <c r="H80" i="41"/>
  <c r="G81" i="41"/>
  <c r="H81" i="41"/>
  <c r="G82" i="41"/>
  <c r="H82" i="41"/>
  <c r="G83" i="41"/>
  <c r="H83" i="41"/>
  <c r="G84" i="41"/>
  <c r="H84" i="41"/>
  <c r="G85" i="41"/>
  <c r="H85" i="41"/>
  <c r="G86" i="41"/>
  <c r="H86" i="41"/>
  <c r="G87" i="41"/>
  <c r="H87" i="41"/>
  <c r="G88" i="41"/>
  <c r="H88" i="41"/>
  <c r="G89" i="41"/>
  <c r="H89" i="41"/>
  <c r="G90" i="41"/>
  <c r="H90" i="41"/>
  <c r="G91" i="41"/>
  <c r="H91" i="41"/>
  <c r="G92" i="41"/>
  <c r="H92" i="41"/>
  <c r="G93" i="41"/>
  <c r="H93" i="41"/>
  <c r="G94" i="41"/>
  <c r="H94" i="41"/>
  <c r="G96" i="41"/>
  <c r="H96" i="41"/>
  <c r="G97" i="41"/>
  <c r="H97" i="41"/>
  <c r="G98" i="41"/>
  <c r="H98" i="41"/>
  <c r="G99" i="41"/>
  <c r="H99" i="41"/>
  <c r="G100" i="41"/>
  <c r="H100" i="41"/>
  <c r="G101" i="41"/>
  <c r="H101" i="41"/>
  <c r="G102" i="41"/>
  <c r="H102" i="41"/>
  <c r="G103" i="41"/>
  <c r="H103" i="41"/>
  <c r="G104" i="41"/>
  <c r="H104" i="41"/>
  <c r="G105" i="41"/>
  <c r="H105" i="41"/>
  <c r="G106" i="41"/>
  <c r="H106" i="41"/>
  <c r="G107" i="41"/>
  <c r="H107" i="41"/>
  <c r="G109" i="41"/>
  <c r="H109" i="41"/>
  <c r="G110" i="41"/>
  <c r="H110" i="41"/>
  <c r="G111" i="41"/>
  <c r="H111" i="41"/>
  <c r="G112" i="41"/>
  <c r="H112" i="41"/>
  <c r="G113" i="41"/>
  <c r="H113" i="41"/>
  <c r="G114" i="41"/>
  <c r="H114" i="41"/>
  <c r="G115" i="41"/>
  <c r="H115" i="41"/>
  <c r="G116" i="41"/>
  <c r="H116" i="41"/>
  <c r="G117" i="41"/>
  <c r="H117" i="41"/>
  <c r="G118" i="41"/>
  <c r="H118" i="41"/>
  <c r="G119" i="41"/>
  <c r="H119" i="41"/>
  <c r="G120" i="41"/>
  <c r="H120" i="41"/>
  <c r="G122" i="41"/>
  <c r="H122" i="41"/>
  <c r="G123" i="41"/>
  <c r="H123" i="41"/>
  <c r="G124" i="41"/>
  <c r="H124" i="41"/>
  <c r="G125" i="41"/>
  <c r="H125" i="41"/>
  <c r="G126" i="41"/>
  <c r="H126" i="41"/>
  <c r="G128" i="41"/>
  <c r="H128" i="41"/>
  <c r="G129" i="41"/>
  <c r="H129" i="41"/>
  <c r="G130" i="41"/>
  <c r="H130" i="41"/>
  <c r="G131" i="41"/>
  <c r="H131" i="41"/>
  <c r="G132" i="41"/>
  <c r="H132" i="41"/>
  <c r="G133" i="41"/>
  <c r="H133" i="41"/>
  <c r="G134" i="41"/>
  <c r="H134" i="41"/>
  <c r="G135" i="41"/>
  <c r="H135" i="41"/>
  <c r="G136" i="41"/>
  <c r="H136" i="41"/>
  <c r="G137" i="41"/>
  <c r="H137" i="41"/>
  <c r="G138" i="41"/>
  <c r="H138" i="41"/>
  <c r="G140" i="41"/>
  <c r="H140" i="41"/>
  <c r="G141" i="41"/>
  <c r="H141" i="41"/>
  <c r="G142" i="41"/>
  <c r="H142" i="41"/>
  <c r="G143" i="41"/>
  <c r="H143" i="41"/>
  <c r="G144" i="41"/>
  <c r="H144" i="41"/>
  <c r="G145" i="41"/>
  <c r="H145" i="41"/>
  <c r="G146" i="41"/>
  <c r="H146" i="41"/>
  <c r="G147" i="41"/>
  <c r="H147" i="41"/>
  <c r="G148" i="41"/>
  <c r="H148" i="41"/>
  <c r="G150" i="41"/>
  <c r="H150" i="41"/>
  <c r="G151" i="41"/>
  <c r="H151" i="41"/>
  <c r="G152" i="41"/>
  <c r="H152" i="41"/>
  <c r="G153" i="41"/>
  <c r="H153" i="41"/>
  <c r="G154" i="41"/>
  <c r="H154" i="41"/>
  <c r="G155" i="41"/>
  <c r="H155" i="41"/>
  <c r="G156" i="41"/>
  <c r="H156" i="41"/>
  <c r="G157" i="41"/>
  <c r="H157" i="41"/>
  <c r="G158" i="41"/>
  <c r="H158" i="41"/>
  <c r="G160" i="41"/>
  <c r="H160" i="41"/>
  <c r="G161" i="41"/>
  <c r="H161" i="41"/>
  <c r="G162" i="41"/>
  <c r="H162" i="41"/>
  <c r="G163" i="41"/>
  <c r="H163" i="41"/>
  <c r="G164" i="41"/>
  <c r="H164" i="41"/>
  <c r="G165" i="41"/>
  <c r="H165" i="41"/>
  <c r="G166" i="41"/>
  <c r="H166" i="41"/>
  <c r="G167" i="41"/>
  <c r="H167" i="41"/>
  <c r="G168" i="41"/>
  <c r="H168" i="41"/>
  <c r="G169" i="41"/>
  <c r="H169" i="41"/>
  <c r="G170" i="41"/>
  <c r="H170" i="41"/>
  <c r="G171" i="41"/>
  <c r="H171" i="41"/>
  <c r="G173" i="41"/>
  <c r="H173" i="41"/>
  <c r="G174" i="41"/>
  <c r="H174" i="41"/>
  <c r="G176" i="41"/>
  <c r="H176" i="41"/>
  <c r="G177" i="41"/>
  <c r="H177" i="41"/>
  <c r="G178" i="41"/>
  <c r="H178" i="41"/>
  <c r="G179" i="41"/>
  <c r="H179" i="41"/>
  <c r="G180" i="41"/>
  <c r="H180" i="41"/>
  <c r="G181" i="41"/>
  <c r="H181" i="41"/>
  <c r="G182" i="41"/>
  <c r="H182" i="41"/>
  <c r="G183" i="41"/>
  <c r="H183" i="41"/>
  <c r="G184" i="41"/>
  <c r="H184" i="41"/>
  <c r="G186" i="41"/>
  <c r="H186" i="41"/>
  <c r="G187" i="41"/>
  <c r="H187" i="41"/>
  <c r="G188" i="41"/>
  <c r="H188" i="41"/>
  <c r="G189" i="41"/>
  <c r="H189" i="41"/>
  <c r="G190" i="41"/>
  <c r="H190" i="41"/>
  <c r="G191" i="41"/>
  <c r="H191" i="41"/>
  <c r="G192" i="41"/>
  <c r="H192" i="41"/>
  <c r="G193" i="41"/>
  <c r="H193" i="41"/>
  <c r="G194" i="41"/>
  <c r="H194" i="41"/>
  <c r="G195" i="41"/>
  <c r="H195" i="41"/>
  <c r="G196" i="41"/>
  <c r="H196" i="41"/>
  <c r="G197" i="41"/>
  <c r="H197" i="41"/>
  <c r="G198" i="41"/>
  <c r="H198" i="41"/>
  <c r="G200" i="41"/>
  <c r="H200" i="41"/>
  <c r="G201" i="41"/>
  <c r="H201" i="41"/>
  <c r="G202" i="41"/>
  <c r="H202" i="41"/>
  <c r="G203" i="41"/>
  <c r="H203" i="41"/>
  <c r="G204" i="41"/>
  <c r="H204" i="41"/>
  <c r="G205" i="41"/>
  <c r="H205" i="41"/>
  <c r="G206" i="41"/>
  <c r="H206" i="41"/>
  <c r="G207" i="41"/>
  <c r="H207" i="41"/>
  <c r="G209" i="41"/>
  <c r="H209" i="41"/>
  <c r="G210" i="41"/>
  <c r="H210" i="41"/>
  <c r="G211" i="41"/>
  <c r="H211" i="41"/>
  <c r="G212" i="41"/>
  <c r="H212" i="41"/>
  <c r="G213" i="41"/>
  <c r="H213" i="41"/>
  <c r="G214" i="41"/>
  <c r="H214" i="41"/>
  <c r="G215" i="41"/>
  <c r="H215" i="41"/>
  <c r="G216" i="41"/>
  <c r="H216" i="41"/>
  <c r="G218" i="41"/>
  <c r="H218" i="41"/>
  <c r="G219" i="41"/>
  <c r="H219" i="41"/>
  <c r="G220" i="41"/>
  <c r="H220" i="41"/>
  <c r="G221" i="41"/>
  <c r="H221" i="41"/>
  <c r="G223" i="41"/>
  <c r="H223" i="41"/>
  <c r="G224" i="41"/>
  <c r="H224" i="41"/>
  <c r="G225" i="41"/>
  <c r="H225" i="41"/>
  <c r="G226" i="41"/>
  <c r="H226" i="41"/>
  <c r="G227" i="41"/>
  <c r="H227" i="41"/>
  <c r="G230" i="41"/>
  <c r="H230" i="41"/>
  <c r="G231" i="41"/>
  <c r="H231" i="41"/>
  <c r="G232" i="41"/>
  <c r="H232" i="41"/>
  <c r="G233" i="41"/>
  <c r="H233" i="41"/>
  <c r="G234" i="41"/>
  <c r="H234" i="41"/>
  <c r="G235" i="41"/>
  <c r="H235" i="41"/>
  <c r="G236" i="41"/>
  <c r="H236" i="41"/>
  <c r="G237" i="41"/>
  <c r="H237" i="41"/>
  <c r="G238" i="41"/>
  <c r="H238" i="41"/>
  <c r="G239" i="41"/>
  <c r="H239" i="41"/>
  <c r="G240" i="41"/>
  <c r="H240" i="41"/>
  <c r="G241" i="41"/>
  <c r="H241" i="41"/>
  <c r="G242" i="41"/>
  <c r="H242" i="41"/>
  <c r="G243" i="41"/>
  <c r="H243" i="41"/>
  <c r="G245" i="41"/>
  <c r="H245" i="41"/>
  <c r="G246" i="41"/>
  <c r="H246" i="41"/>
  <c r="G247" i="41"/>
  <c r="H247" i="41"/>
  <c r="G248" i="41"/>
  <c r="H248" i="41"/>
  <c r="G249" i="41"/>
  <c r="H249" i="41"/>
  <c r="G250" i="41"/>
  <c r="H250" i="41"/>
  <c r="G251" i="41"/>
  <c r="H251" i="41"/>
  <c r="G252" i="41"/>
  <c r="H252" i="41"/>
  <c r="G253" i="41"/>
  <c r="H253" i="41"/>
  <c r="G254" i="41"/>
  <c r="H254" i="41"/>
  <c r="G255" i="41"/>
  <c r="H255" i="41"/>
  <c r="G256" i="41"/>
  <c r="H256" i="41"/>
  <c r="G257" i="41"/>
  <c r="H257" i="41"/>
  <c r="G258" i="41"/>
  <c r="H258" i="41"/>
  <c r="G259" i="41"/>
  <c r="H259" i="41"/>
  <c r="G260" i="41"/>
  <c r="H260" i="41"/>
  <c r="G261" i="41"/>
  <c r="H261" i="41"/>
  <c r="G262" i="41"/>
  <c r="H262" i="41"/>
  <c r="G263" i="41"/>
  <c r="H263" i="41"/>
  <c r="G264" i="41"/>
  <c r="H264" i="41"/>
  <c r="G265" i="41"/>
  <c r="H265" i="41"/>
  <c r="G266" i="41"/>
  <c r="H266" i="41"/>
  <c r="G267" i="41"/>
  <c r="H267" i="41"/>
  <c r="G268" i="41"/>
  <c r="H268" i="41"/>
  <c r="K6" i="41"/>
  <c r="H6" i="41"/>
  <c r="G6" i="41"/>
  <c r="K6" i="43"/>
  <c r="O11" i="41" l="1"/>
  <c r="P11" i="41" s="1"/>
  <c r="L11" i="41"/>
  <c r="M11" i="41" s="1"/>
  <c r="O131" i="41"/>
  <c r="P131" i="41" s="1"/>
  <c r="L131" i="41"/>
  <c r="M131" i="41" s="1"/>
  <c r="O7" i="41"/>
  <c r="P7" i="41" s="1"/>
  <c r="L7" i="41"/>
  <c r="M7" i="41" s="1"/>
  <c r="O6" i="41"/>
  <c r="P6" i="41" s="1"/>
  <c r="L6" i="41"/>
  <c r="M6" i="41" s="1"/>
  <c r="O130" i="41"/>
  <c r="P130" i="41"/>
  <c r="L130" i="41"/>
  <c r="M130" i="41" s="1"/>
  <c r="O10" i="43"/>
  <c r="O18" i="43"/>
  <c r="O12" i="43"/>
  <c r="O14" i="43"/>
  <c r="O16" i="43"/>
  <c r="O20" i="43"/>
  <c r="L8" i="43"/>
  <c r="L10" i="43"/>
  <c r="L12" i="43"/>
  <c r="L14" i="43"/>
  <c r="L16" i="43"/>
  <c r="L18" i="43"/>
  <c r="L20" i="43"/>
  <c r="O9" i="43"/>
  <c r="O11" i="43"/>
  <c r="O13" i="43"/>
  <c r="O15" i="43"/>
  <c r="O17" i="43"/>
  <c r="L7" i="43"/>
  <c r="L9" i="43"/>
  <c r="L11" i="43"/>
  <c r="L13" i="43"/>
  <c r="L15" i="43"/>
  <c r="L17" i="43"/>
  <c r="L19" i="43"/>
  <c r="O8" i="43"/>
  <c r="O19" i="43"/>
  <c r="O7" i="43"/>
  <c r="P2" i="43" l="1"/>
  <c r="N4" i="43" s="1"/>
  <c r="B268" i="43" l="1"/>
  <c r="B267" i="43"/>
  <c r="B266" i="43"/>
  <c r="B265" i="43"/>
  <c r="B264" i="43"/>
  <c r="B263" i="43"/>
  <c r="B262" i="43"/>
  <c r="B261" i="43"/>
  <c r="B260" i="43"/>
  <c r="B259" i="43"/>
  <c r="B258" i="43"/>
  <c r="B257" i="43"/>
  <c r="B256" i="43"/>
  <c r="B255" i="43"/>
  <c r="B254" i="43"/>
  <c r="B253" i="43"/>
  <c r="B252" i="43"/>
  <c r="B251" i="43"/>
  <c r="B250" i="43"/>
  <c r="B249" i="43"/>
  <c r="B248" i="43"/>
  <c r="B247" i="43"/>
  <c r="B246" i="43"/>
  <c r="B245" i="43"/>
  <c r="B244" i="43"/>
  <c r="B243"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205" i="43"/>
  <c r="B204" i="43"/>
  <c r="B203" i="43"/>
  <c r="B202" i="43"/>
  <c r="B201" i="43"/>
  <c r="B200" i="43"/>
  <c r="B199" i="43"/>
  <c r="B198" i="43"/>
  <c r="B197" i="43"/>
  <c r="B196" i="43"/>
  <c r="B195" i="43"/>
  <c r="B194" i="43"/>
  <c r="B193" i="43"/>
  <c r="B192" i="43"/>
  <c r="B191" i="43"/>
  <c r="B190" i="43"/>
  <c r="B189" i="43"/>
  <c r="B188" i="43"/>
  <c r="B187" i="43"/>
  <c r="B186" i="43"/>
  <c r="B185" i="43"/>
  <c r="B184" i="43"/>
  <c r="B183" i="43"/>
  <c r="B182" i="43"/>
  <c r="B181" i="43"/>
  <c r="B180" i="43"/>
  <c r="B179" i="43"/>
  <c r="B178" i="43"/>
  <c r="B177" i="43"/>
  <c r="B176" i="43"/>
  <c r="B175" i="43"/>
  <c r="B174" i="43"/>
  <c r="B173" i="43"/>
  <c r="B172" i="43"/>
  <c r="B171" i="43"/>
  <c r="B170" i="43"/>
  <c r="B169" i="43"/>
  <c r="B168" i="43"/>
  <c r="B167" i="43"/>
  <c r="B166" i="43"/>
  <c r="B165" i="43"/>
  <c r="B164" i="43"/>
  <c r="B163" i="43"/>
  <c r="B162" i="43"/>
  <c r="B161" i="43"/>
  <c r="B160" i="43"/>
  <c r="B159" i="43"/>
  <c r="B158" i="43"/>
  <c r="B157" i="43"/>
  <c r="B156" i="43"/>
  <c r="B155" i="43"/>
  <c r="B154" i="43"/>
  <c r="B153" i="43"/>
  <c r="B152" i="43"/>
  <c r="B151" i="43"/>
  <c r="B150" i="43"/>
  <c r="B149" i="43"/>
  <c r="B148" i="43"/>
  <c r="B147" i="43"/>
  <c r="B146" i="43"/>
  <c r="B145" i="43"/>
  <c r="B144" i="43"/>
  <c r="B143" i="43"/>
  <c r="B142" i="43"/>
  <c r="B141" i="43"/>
  <c r="B140" i="43"/>
  <c r="B139" i="43"/>
  <c r="B138" i="43"/>
  <c r="B137" i="43"/>
  <c r="B136" i="43"/>
  <c r="B135" i="43"/>
  <c r="B134" i="43"/>
  <c r="B133" i="43"/>
  <c r="B132" i="43"/>
  <c r="B131" i="43"/>
  <c r="B130" i="43"/>
  <c r="B129" i="43"/>
  <c r="B128" i="43"/>
  <c r="B127" i="43"/>
  <c r="B126" i="43"/>
  <c r="B125" i="43"/>
  <c r="B124" i="43"/>
  <c r="B123" i="43"/>
  <c r="B122" i="43"/>
  <c r="B121" i="43"/>
  <c r="B120" i="43"/>
  <c r="B119" i="43"/>
  <c r="B118" i="43"/>
  <c r="B117" i="43"/>
  <c r="B116" i="43"/>
  <c r="B115" i="43"/>
  <c r="B114" i="43"/>
  <c r="B113" i="43"/>
  <c r="B112" i="43"/>
  <c r="B111" i="43"/>
  <c r="B110" i="43"/>
  <c r="B109" i="43"/>
  <c r="B108" i="43"/>
  <c r="B107" i="43"/>
  <c r="B106" i="43"/>
  <c r="B105"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A7" i="43"/>
  <c r="N7" i="43" s="1"/>
  <c r="A8" i="43"/>
  <c r="N8" i="43" s="1"/>
  <c r="A9" i="43"/>
  <c r="N9" i="43" s="1"/>
  <c r="A10" i="43"/>
  <c r="N10" i="43" s="1"/>
  <c r="A11" i="43"/>
  <c r="N11" i="43" s="1"/>
  <c r="A12" i="43"/>
  <c r="N12" i="43" s="1"/>
  <c r="A13" i="43"/>
  <c r="N13" i="43" s="1"/>
  <c r="A14" i="43"/>
  <c r="N14" i="43" s="1"/>
  <c r="A15" i="43"/>
  <c r="N15" i="43" s="1"/>
  <c r="A16" i="43"/>
  <c r="N16" i="43" s="1"/>
  <c r="A17" i="43"/>
  <c r="N17" i="43" s="1"/>
  <c r="A18" i="43"/>
  <c r="N18" i="43" s="1"/>
  <c r="A19" i="43"/>
  <c r="N19" i="43" s="1"/>
  <c r="A20" i="43"/>
  <c r="N20" i="43" s="1"/>
  <c r="A21" i="43"/>
  <c r="N21" i="43" s="1"/>
  <c r="A22" i="43"/>
  <c r="N22" i="43" s="1"/>
  <c r="A23" i="43"/>
  <c r="N23" i="43" s="1"/>
  <c r="A24" i="43"/>
  <c r="N24" i="43" s="1"/>
  <c r="A25" i="43"/>
  <c r="N25" i="43" s="1"/>
  <c r="A26" i="43"/>
  <c r="N26" i="43" s="1"/>
  <c r="A27" i="43"/>
  <c r="N27" i="43" s="1"/>
  <c r="A28" i="43"/>
  <c r="N28" i="43" s="1"/>
  <c r="A29" i="43"/>
  <c r="N29" i="43" s="1"/>
  <c r="A30" i="43"/>
  <c r="N30" i="43" s="1"/>
  <c r="A31" i="43"/>
  <c r="N31" i="43" s="1"/>
  <c r="A32" i="43"/>
  <c r="N32" i="43" s="1"/>
  <c r="A33" i="43"/>
  <c r="N33" i="43" s="1"/>
  <c r="A34" i="43"/>
  <c r="N34" i="43" s="1"/>
  <c r="A35" i="43"/>
  <c r="N35" i="43" s="1"/>
  <c r="A36" i="43"/>
  <c r="N36" i="43" s="1"/>
  <c r="A37" i="43"/>
  <c r="N37" i="43" s="1"/>
  <c r="A38" i="43"/>
  <c r="N38" i="43" s="1"/>
  <c r="A39" i="43"/>
  <c r="N39" i="43" s="1"/>
  <c r="A40" i="43"/>
  <c r="N40" i="43" s="1"/>
  <c r="A41" i="43"/>
  <c r="N41" i="43" s="1"/>
  <c r="A42" i="43"/>
  <c r="N42" i="43" s="1"/>
  <c r="A43" i="43"/>
  <c r="A44" i="43"/>
  <c r="N44" i="43" s="1"/>
  <c r="A45" i="43"/>
  <c r="N45" i="43" s="1"/>
  <c r="A46" i="43"/>
  <c r="N46" i="43" s="1"/>
  <c r="A47" i="43"/>
  <c r="N47" i="43" s="1"/>
  <c r="A48" i="43"/>
  <c r="N48" i="43" s="1"/>
  <c r="A49" i="43"/>
  <c r="N49" i="43" s="1"/>
  <c r="A50" i="43"/>
  <c r="N50" i="43" s="1"/>
  <c r="A51" i="43"/>
  <c r="N51" i="43" s="1"/>
  <c r="A52" i="43"/>
  <c r="N52" i="43" s="1"/>
  <c r="A53" i="43"/>
  <c r="N53" i="43" s="1"/>
  <c r="A54" i="43"/>
  <c r="N54" i="43" s="1"/>
  <c r="A55" i="43"/>
  <c r="N55" i="43" s="1"/>
  <c r="A56" i="43"/>
  <c r="N56" i="43" s="1"/>
  <c r="A57" i="43"/>
  <c r="A58" i="43"/>
  <c r="N58" i="43" s="1"/>
  <c r="A59" i="43"/>
  <c r="N59" i="43" s="1"/>
  <c r="A60" i="43"/>
  <c r="N60" i="43" s="1"/>
  <c r="A61" i="43"/>
  <c r="N61" i="43" s="1"/>
  <c r="A62" i="43"/>
  <c r="N62" i="43" s="1"/>
  <c r="A63" i="43"/>
  <c r="N63" i="43" s="1"/>
  <c r="A64" i="43"/>
  <c r="N64" i="43" s="1"/>
  <c r="A65" i="43"/>
  <c r="N65" i="43" s="1"/>
  <c r="A66" i="43"/>
  <c r="A67" i="43"/>
  <c r="N67" i="43" s="1"/>
  <c r="A68" i="43"/>
  <c r="N68" i="43" s="1"/>
  <c r="A69" i="43"/>
  <c r="N69" i="43" s="1"/>
  <c r="A70" i="43"/>
  <c r="N70" i="43" s="1"/>
  <c r="A71" i="43"/>
  <c r="N71" i="43" s="1"/>
  <c r="A72" i="43"/>
  <c r="N72" i="43" s="1"/>
  <c r="A73" i="43"/>
  <c r="N73" i="43" s="1"/>
  <c r="A74" i="43"/>
  <c r="N74" i="43" s="1"/>
  <c r="A75" i="43"/>
  <c r="N75" i="43" s="1"/>
  <c r="A76" i="43"/>
  <c r="N76" i="43" s="1"/>
  <c r="A77" i="43"/>
  <c r="N77" i="43" s="1"/>
  <c r="A78" i="43"/>
  <c r="N78" i="43" s="1"/>
  <c r="A79" i="43"/>
  <c r="N79" i="43" s="1"/>
  <c r="A80" i="43"/>
  <c r="N80" i="43" s="1"/>
  <c r="A81" i="43"/>
  <c r="N81" i="43" s="1"/>
  <c r="A82" i="43"/>
  <c r="N82" i="43" s="1"/>
  <c r="A83" i="43"/>
  <c r="N83" i="43" s="1"/>
  <c r="A84" i="43"/>
  <c r="N84" i="43" s="1"/>
  <c r="A85" i="43"/>
  <c r="N85" i="43" s="1"/>
  <c r="A86" i="43"/>
  <c r="N86" i="43" s="1"/>
  <c r="A87" i="43"/>
  <c r="N87" i="43" s="1"/>
  <c r="A88" i="43"/>
  <c r="N88" i="43" s="1"/>
  <c r="A89" i="43"/>
  <c r="N89" i="43" s="1"/>
  <c r="A90" i="43"/>
  <c r="N90" i="43" s="1"/>
  <c r="A91" i="43"/>
  <c r="N91" i="43" s="1"/>
  <c r="A92" i="43"/>
  <c r="N92" i="43" s="1"/>
  <c r="A93" i="43"/>
  <c r="N93" i="43" s="1"/>
  <c r="A94" i="43"/>
  <c r="N94" i="43" s="1"/>
  <c r="A95" i="43"/>
  <c r="A96" i="43"/>
  <c r="N96" i="43" s="1"/>
  <c r="A97" i="43"/>
  <c r="N97" i="43" s="1"/>
  <c r="A98" i="43"/>
  <c r="N98" i="43" s="1"/>
  <c r="A99" i="43"/>
  <c r="N99" i="43" s="1"/>
  <c r="A100" i="43"/>
  <c r="N100" i="43" s="1"/>
  <c r="A101" i="43"/>
  <c r="N101" i="43" s="1"/>
  <c r="A102" i="43"/>
  <c r="N102" i="43" s="1"/>
  <c r="A103" i="43"/>
  <c r="N103" i="43" s="1"/>
  <c r="A104" i="43"/>
  <c r="N104" i="43" s="1"/>
  <c r="A105" i="43"/>
  <c r="N105" i="43" s="1"/>
  <c r="A106" i="43"/>
  <c r="N106" i="43" s="1"/>
  <c r="A107" i="43"/>
  <c r="N107" i="43" s="1"/>
  <c r="A108" i="43"/>
  <c r="A109" i="43"/>
  <c r="N109" i="43" s="1"/>
  <c r="A110" i="43"/>
  <c r="N110" i="43" s="1"/>
  <c r="A111" i="43"/>
  <c r="N111" i="43" s="1"/>
  <c r="A112" i="43"/>
  <c r="N112" i="43" s="1"/>
  <c r="A113" i="43"/>
  <c r="N113" i="43" s="1"/>
  <c r="A114" i="43"/>
  <c r="N114" i="43" s="1"/>
  <c r="A115" i="43"/>
  <c r="N115" i="43" s="1"/>
  <c r="A116" i="43"/>
  <c r="N116" i="43" s="1"/>
  <c r="A117" i="43"/>
  <c r="N117" i="43" s="1"/>
  <c r="A118" i="43"/>
  <c r="N118" i="43" s="1"/>
  <c r="A119" i="43"/>
  <c r="N119" i="43" s="1"/>
  <c r="A120" i="43"/>
  <c r="N120" i="43" s="1"/>
  <c r="A121" i="43"/>
  <c r="A122" i="43"/>
  <c r="N122" i="43" s="1"/>
  <c r="A123" i="43"/>
  <c r="N123" i="43" s="1"/>
  <c r="A124" i="43"/>
  <c r="N124" i="43" s="1"/>
  <c r="A125" i="43"/>
  <c r="N125" i="43" s="1"/>
  <c r="A126" i="43"/>
  <c r="N126" i="43" s="1"/>
  <c r="A127" i="43"/>
  <c r="A128" i="43"/>
  <c r="N128" i="43" s="1"/>
  <c r="A129" i="43"/>
  <c r="N129" i="43" s="1"/>
  <c r="A130" i="43"/>
  <c r="N130" i="43" s="1"/>
  <c r="A131" i="43"/>
  <c r="N131" i="43" s="1"/>
  <c r="A132" i="43"/>
  <c r="N132" i="43" s="1"/>
  <c r="A133" i="43"/>
  <c r="N133" i="43" s="1"/>
  <c r="A134" i="43"/>
  <c r="N134" i="43" s="1"/>
  <c r="A135" i="43"/>
  <c r="N135" i="43" s="1"/>
  <c r="A136" i="43"/>
  <c r="N136" i="43" s="1"/>
  <c r="A137" i="43"/>
  <c r="N137" i="43" s="1"/>
  <c r="A138" i="43"/>
  <c r="N138" i="43" s="1"/>
  <c r="A139" i="43"/>
  <c r="A140" i="43"/>
  <c r="N140" i="43" s="1"/>
  <c r="A141" i="43"/>
  <c r="N141" i="43" s="1"/>
  <c r="A142" i="43"/>
  <c r="N142" i="43" s="1"/>
  <c r="A143" i="43"/>
  <c r="N143" i="43" s="1"/>
  <c r="A144" i="43"/>
  <c r="N144" i="43" s="1"/>
  <c r="A145" i="43"/>
  <c r="N145" i="43" s="1"/>
  <c r="A146" i="43"/>
  <c r="N146" i="43" s="1"/>
  <c r="A147" i="43"/>
  <c r="N147" i="43" s="1"/>
  <c r="A148" i="43"/>
  <c r="N148" i="43" s="1"/>
  <c r="A149" i="43"/>
  <c r="A150" i="43"/>
  <c r="N150" i="43" s="1"/>
  <c r="A151" i="43"/>
  <c r="N151" i="43" s="1"/>
  <c r="A152" i="43"/>
  <c r="N152" i="43" s="1"/>
  <c r="A153" i="43"/>
  <c r="N153" i="43" s="1"/>
  <c r="A154" i="43"/>
  <c r="N154" i="43" s="1"/>
  <c r="A155" i="43"/>
  <c r="N155" i="43" s="1"/>
  <c r="A156" i="43"/>
  <c r="N156" i="43" s="1"/>
  <c r="A157" i="43"/>
  <c r="N157" i="43" s="1"/>
  <c r="A158" i="43"/>
  <c r="N158" i="43" s="1"/>
  <c r="A159" i="43"/>
  <c r="A160" i="43"/>
  <c r="N160" i="43" s="1"/>
  <c r="A161" i="43"/>
  <c r="N161" i="43" s="1"/>
  <c r="A162" i="43"/>
  <c r="N162" i="43" s="1"/>
  <c r="A163" i="43"/>
  <c r="N163" i="43" s="1"/>
  <c r="A164" i="43"/>
  <c r="N164" i="43" s="1"/>
  <c r="A165" i="43"/>
  <c r="N165" i="43" s="1"/>
  <c r="A166" i="43"/>
  <c r="N166" i="43" s="1"/>
  <c r="A167" i="43"/>
  <c r="N167" i="43" s="1"/>
  <c r="A168" i="43"/>
  <c r="N168" i="43" s="1"/>
  <c r="A169" i="43"/>
  <c r="N169" i="43" s="1"/>
  <c r="A170" i="43"/>
  <c r="N170" i="43" s="1"/>
  <c r="A171" i="43"/>
  <c r="N171" i="43" s="1"/>
  <c r="A172" i="43"/>
  <c r="A173" i="43"/>
  <c r="N173" i="43" s="1"/>
  <c r="A174" i="43"/>
  <c r="N174" i="43" s="1"/>
  <c r="A175" i="43"/>
  <c r="A176" i="43"/>
  <c r="N176" i="43" s="1"/>
  <c r="A177" i="43"/>
  <c r="N177" i="43" s="1"/>
  <c r="A178" i="43"/>
  <c r="N178" i="43" s="1"/>
  <c r="A179" i="43"/>
  <c r="N179" i="43" s="1"/>
  <c r="A180" i="43"/>
  <c r="N180" i="43" s="1"/>
  <c r="A181" i="43"/>
  <c r="N181" i="43" s="1"/>
  <c r="A182" i="43"/>
  <c r="N182" i="43" s="1"/>
  <c r="A183" i="43"/>
  <c r="N183" i="43" s="1"/>
  <c r="A184" i="43"/>
  <c r="N184" i="43" s="1"/>
  <c r="A185" i="43"/>
  <c r="A186" i="43"/>
  <c r="N186" i="43" s="1"/>
  <c r="A187" i="43"/>
  <c r="N187" i="43" s="1"/>
  <c r="A188" i="43"/>
  <c r="N188" i="43" s="1"/>
  <c r="A189" i="43"/>
  <c r="N189" i="43" s="1"/>
  <c r="A190" i="43"/>
  <c r="N190" i="43" s="1"/>
  <c r="A191" i="43"/>
  <c r="N191" i="43" s="1"/>
  <c r="A192" i="43"/>
  <c r="N192" i="43" s="1"/>
  <c r="A193" i="43"/>
  <c r="N193" i="43" s="1"/>
  <c r="A194" i="43"/>
  <c r="N194" i="43" s="1"/>
  <c r="A195" i="43"/>
  <c r="N195" i="43" s="1"/>
  <c r="A196" i="43"/>
  <c r="N196" i="43" s="1"/>
  <c r="A197" i="43"/>
  <c r="N197" i="43" s="1"/>
  <c r="A198" i="43"/>
  <c r="N198" i="43" s="1"/>
  <c r="A199" i="43"/>
  <c r="A200" i="43"/>
  <c r="N200" i="43" s="1"/>
  <c r="A201" i="43"/>
  <c r="N201" i="43" s="1"/>
  <c r="A202" i="43"/>
  <c r="N202" i="43" s="1"/>
  <c r="A203" i="43"/>
  <c r="N203" i="43" s="1"/>
  <c r="A204" i="43"/>
  <c r="N204" i="43" s="1"/>
  <c r="A205" i="43"/>
  <c r="N205" i="43" s="1"/>
  <c r="A206" i="43"/>
  <c r="N206" i="43" s="1"/>
  <c r="A207" i="43"/>
  <c r="N207" i="43" s="1"/>
  <c r="A208" i="43"/>
  <c r="A209" i="43"/>
  <c r="N209" i="43" s="1"/>
  <c r="A210" i="43"/>
  <c r="N210" i="43" s="1"/>
  <c r="A211" i="43"/>
  <c r="N211" i="43" s="1"/>
  <c r="A212" i="43"/>
  <c r="N212" i="43" s="1"/>
  <c r="A213" i="43"/>
  <c r="N213" i="43" s="1"/>
  <c r="A214" i="43"/>
  <c r="N214" i="43" s="1"/>
  <c r="A215" i="43"/>
  <c r="N215" i="43" s="1"/>
  <c r="A216" i="43"/>
  <c r="N216" i="43" s="1"/>
  <c r="A217" i="43"/>
  <c r="A218" i="43"/>
  <c r="N218" i="43" s="1"/>
  <c r="A219" i="43"/>
  <c r="N219" i="43" s="1"/>
  <c r="A220" i="43"/>
  <c r="N220" i="43" s="1"/>
  <c r="A221" i="43"/>
  <c r="N221" i="43" s="1"/>
  <c r="A222" i="43"/>
  <c r="A223" i="43"/>
  <c r="N223" i="43" s="1"/>
  <c r="A224" i="43"/>
  <c r="N224" i="43" s="1"/>
  <c r="A225" i="43"/>
  <c r="N225" i="43" s="1"/>
  <c r="A226" i="43"/>
  <c r="N226" i="43" s="1"/>
  <c r="A227" i="43"/>
  <c r="N227" i="43" s="1"/>
  <c r="A228" i="43"/>
  <c r="A229" i="43"/>
  <c r="A230" i="43"/>
  <c r="N230" i="43" s="1"/>
  <c r="A231" i="43"/>
  <c r="N231" i="43" s="1"/>
  <c r="A232" i="43"/>
  <c r="N232" i="43" s="1"/>
  <c r="A233" i="43"/>
  <c r="N233" i="43" s="1"/>
  <c r="A234" i="43"/>
  <c r="N234" i="43" s="1"/>
  <c r="A235" i="43"/>
  <c r="N235" i="43" s="1"/>
  <c r="A236" i="43"/>
  <c r="N236" i="43" s="1"/>
  <c r="A237" i="43"/>
  <c r="N237" i="43" s="1"/>
  <c r="A238" i="43"/>
  <c r="N238" i="43" s="1"/>
  <c r="A239" i="43"/>
  <c r="N239" i="43" s="1"/>
  <c r="A240" i="43"/>
  <c r="N240" i="43" s="1"/>
  <c r="A241" i="43"/>
  <c r="N241" i="43" s="1"/>
  <c r="A242" i="43"/>
  <c r="N242" i="43" s="1"/>
  <c r="A243" i="43"/>
  <c r="N243" i="43" s="1"/>
  <c r="A244" i="43"/>
  <c r="A245" i="43"/>
  <c r="N245" i="43" s="1"/>
  <c r="A246" i="43"/>
  <c r="N246" i="43" s="1"/>
  <c r="A247" i="43"/>
  <c r="N247" i="43" s="1"/>
  <c r="A248" i="43"/>
  <c r="N248" i="43" s="1"/>
  <c r="A249" i="43"/>
  <c r="N249" i="43" s="1"/>
  <c r="A250" i="43"/>
  <c r="N250" i="43" s="1"/>
  <c r="A251" i="43"/>
  <c r="N251" i="43" s="1"/>
  <c r="A252" i="43"/>
  <c r="N252" i="43" s="1"/>
  <c r="A253" i="43"/>
  <c r="N253" i="43" s="1"/>
  <c r="A254" i="43"/>
  <c r="N254" i="43" s="1"/>
  <c r="A255" i="43"/>
  <c r="N255" i="43" s="1"/>
  <c r="A256" i="43"/>
  <c r="N256" i="43" s="1"/>
  <c r="A257" i="43"/>
  <c r="N257" i="43" s="1"/>
  <c r="A258" i="43"/>
  <c r="N258" i="43" s="1"/>
  <c r="A259" i="43"/>
  <c r="N259" i="43" s="1"/>
  <c r="A260" i="43"/>
  <c r="N260" i="43" s="1"/>
  <c r="A261" i="43"/>
  <c r="N261" i="43" s="1"/>
  <c r="A262" i="43"/>
  <c r="N262" i="43" s="1"/>
  <c r="A263" i="43"/>
  <c r="N263" i="43" s="1"/>
  <c r="A264" i="43"/>
  <c r="N264" i="43" s="1"/>
  <c r="A265" i="43"/>
  <c r="N265" i="43" s="1"/>
  <c r="A266" i="43"/>
  <c r="N266" i="43" s="1"/>
  <c r="A267" i="43"/>
  <c r="N267" i="43" s="1"/>
  <c r="A268" i="43"/>
  <c r="N268" i="43" s="1"/>
  <c r="B6" i="43" l="1"/>
  <c r="A6" i="43"/>
  <c r="N6" i="43" s="1"/>
  <c r="A5" i="43"/>
  <c r="B5" i="43"/>
  <c r="B5" i="41"/>
  <c r="A5" i="41"/>
  <c r="H6" i="43"/>
  <c r="G6" i="43"/>
  <c r="M6" i="43" l="1"/>
  <c r="O6" i="43"/>
  <c r="P6" i="43"/>
  <c r="L6" i="43"/>
  <c r="B268" i="41"/>
  <c r="B267" i="41"/>
  <c r="B266" i="41"/>
  <c r="B265" i="41"/>
  <c r="B264" i="41"/>
  <c r="B263" i="41"/>
  <c r="B262" i="41"/>
  <c r="B261" i="41"/>
  <c r="B260" i="41"/>
  <c r="B259" i="41"/>
  <c r="B258" i="41"/>
  <c r="B257" i="41"/>
  <c r="B256" i="41"/>
  <c r="B255" i="41"/>
  <c r="B254" i="41"/>
  <c r="B253" i="41"/>
  <c r="B252" i="41"/>
  <c r="B251" i="41"/>
  <c r="B250" i="41"/>
  <c r="B249" i="41"/>
  <c r="B248" i="41"/>
  <c r="B247" i="41"/>
  <c r="B246" i="41"/>
  <c r="B245" i="41"/>
  <c r="B244" i="41"/>
  <c r="B243" i="41"/>
  <c r="B242" i="41"/>
  <c r="B241" i="41"/>
  <c r="B240" i="41"/>
  <c r="B239" i="41"/>
  <c r="B238" i="41"/>
  <c r="B237" i="41"/>
  <c r="B236" i="41"/>
  <c r="B235" i="41"/>
  <c r="B234" i="41"/>
  <c r="B233" i="41"/>
  <c r="B232" i="41"/>
  <c r="B231" i="41"/>
  <c r="B230" i="41"/>
  <c r="B229" i="41"/>
  <c r="B228" i="41"/>
  <c r="B227" i="41"/>
  <c r="B226" i="41"/>
  <c r="B225" i="41"/>
  <c r="B224" i="41"/>
  <c r="B223" i="41"/>
  <c r="B222" i="41"/>
  <c r="B221" i="41"/>
  <c r="B220" i="41"/>
  <c r="B219" i="41"/>
  <c r="B218" i="41"/>
  <c r="B217" i="41"/>
  <c r="B216" i="41"/>
  <c r="B215" i="41"/>
  <c r="B214" i="41"/>
  <c r="B213" i="41"/>
  <c r="B212" i="41"/>
  <c r="B211" i="41"/>
  <c r="B210" i="41"/>
  <c r="B209" i="41"/>
  <c r="B208" i="41"/>
  <c r="B207" i="41"/>
  <c r="B206" i="41"/>
  <c r="B205" i="41"/>
  <c r="B204" i="41"/>
  <c r="B203" i="41"/>
  <c r="B202" i="41"/>
  <c r="B201" i="41"/>
  <c r="B200" i="41"/>
  <c r="B199" i="41"/>
  <c r="B198" i="41"/>
  <c r="B197" i="41"/>
  <c r="B196" i="41"/>
  <c r="B195" i="41"/>
  <c r="B194" i="41"/>
  <c r="B193" i="41"/>
  <c r="B192" i="41"/>
  <c r="B191" i="41"/>
  <c r="B190" i="41"/>
  <c r="B189" i="41"/>
  <c r="B188" i="41"/>
  <c r="B187" i="41"/>
  <c r="B186" i="41"/>
  <c r="B185" i="41"/>
  <c r="B184" i="41"/>
  <c r="B183" i="41"/>
  <c r="B182" i="41"/>
  <c r="B181" i="41"/>
  <c r="B180" i="41"/>
  <c r="B179" i="41"/>
  <c r="B178" i="41"/>
  <c r="B177" i="41"/>
  <c r="B176" i="41"/>
  <c r="B175" i="41"/>
  <c r="B174" i="41"/>
  <c r="B173" i="41"/>
  <c r="B172" i="41"/>
  <c r="B171" i="41"/>
  <c r="B170" i="41"/>
  <c r="B169" i="41"/>
  <c r="B168" i="41"/>
  <c r="B167" i="41"/>
  <c r="B166" i="41"/>
  <c r="B165" i="41"/>
  <c r="B164" i="41"/>
  <c r="B163" i="41"/>
  <c r="B162" i="41"/>
  <c r="B161" i="41"/>
  <c r="B160" i="41"/>
  <c r="B159" i="41"/>
  <c r="B158" i="41"/>
  <c r="B157" i="41"/>
  <c r="B156" i="41"/>
  <c r="B155" i="41"/>
  <c r="B154" i="41"/>
  <c r="B153" i="41"/>
  <c r="B152" i="41"/>
  <c r="B151" i="41"/>
  <c r="B150" i="41"/>
  <c r="B149" i="41"/>
  <c r="B148" i="41"/>
  <c r="B147" i="41"/>
  <c r="B146" i="41"/>
  <c r="B145" i="41"/>
  <c r="B144" i="41"/>
  <c r="B143" i="41"/>
  <c r="B142" i="41"/>
  <c r="B141" i="41"/>
  <c r="B140" i="41"/>
  <c r="B139" i="41"/>
  <c r="B138" i="41"/>
  <c r="B137" i="41"/>
  <c r="B136" i="41"/>
  <c r="B135" i="41"/>
  <c r="B134" i="41"/>
  <c r="B133" i="41"/>
  <c r="B132" i="41"/>
  <c r="B131" i="41"/>
  <c r="B130" i="41"/>
  <c r="B129" i="41"/>
  <c r="B128" i="41"/>
  <c r="B127" i="41"/>
  <c r="B126" i="41"/>
  <c r="B125" i="41"/>
  <c r="B124" i="41"/>
  <c r="B123" i="41"/>
  <c r="B122" i="41"/>
  <c r="B121" i="41"/>
  <c r="B120" i="41"/>
  <c r="B119" i="41"/>
  <c r="B118" i="41"/>
  <c r="B116" i="41"/>
  <c r="B115" i="41"/>
  <c r="B114" i="41"/>
  <c r="B113" i="41"/>
  <c r="B112" i="41"/>
  <c r="B111" i="41"/>
  <c r="B110" i="41"/>
  <c r="B109" i="41"/>
  <c r="B108" i="41"/>
  <c r="B107" i="41"/>
  <c r="B106" i="41"/>
  <c r="B105" i="41"/>
  <c r="B104" i="41"/>
  <c r="B103" i="41"/>
  <c r="B102" i="41"/>
  <c r="B101" i="41"/>
  <c r="B100" i="41"/>
  <c r="B99" i="41"/>
  <c r="B98" i="41"/>
  <c r="B97" i="41"/>
  <c r="B96" i="41"/>
  <c r="B95" i="41"/>
  <c r="B94" i="41"/>
  <c r="B93" i="41"/>
  <c r="B92" i="41"/>
  <c r="B91" i="41"/>
  <c r="B90" i="41"/>
  <c r="B89" i="41"/>
  <c r="B88" i="41"/>
  <c r="B87" i="41"/>
  <c r="B86" i="41"/>
  <c r="B85" i="41"/>
  <c r="B84" i="41"/>
  <c r="B83" i="41"/>
  <c r="B82" i="41"/>
  <c r="B81" i="41"/>
  <c r="B80" i="41"/>
  <c r="B79" i="41"/>
  <c r="B78" i="41"/>
  <c r="B77" i="41"/>
  <c r="B76" i="41"/>
  <c r="B75" i="41"/>
  <c r="B74" i="41"/>
  <c r="B73" i="41"/>
  <c r="B72" i="41"/>
  <c r="B71" i="41"/>
  <c r="B70" i="41"/>
  <c r="B69" i="41"/>
  <c r="B68" i="41"/>
  <c r="B67" i="41"/>
  <c r="B66" i="41"/>
  <c r="B65" i="41"/>
  <c r="B64" i="41"/>
  <c r="B63" i="41"/>
  <c r="B62" i="41"/>
  <c r="B61" i="41"/>
  <c r="B60" i="41"/>
  <c r="B59" i="41"/>
  <c r="B58" i="41"/>
  <c r="B57" i="41"/>
  <c r="B56" i="41"/>
  <c r="B55" i="41"/>
  <c r="B54" i="41"/>
  <c r="B53"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B6" i="41"/>
  <c r="A6" i="41"/>
  <c r="N6" i="41" s="1"/>
  <c r="A7" i="41"/>
  <c r="N7" i="41" s="1"/>
  <c r="A8" i="41"/>
  <c r="N8" i="41" s="1"/>
  <c r="A9" i="41"/>
  <c r="N9" i="41" s="1"/>
  <c r="A10" i="41"/>
  <c r="N10" i="41" s="1"/>
  <c r="A11" i="41"/>
  <c r="N11" i="41" s="1"/>
  <c r="A12" i="41"/>
  <c r="N12" i="41" s="1"/>
  <c r="A13" i="41"/>
  <c r="N13" i="41" s="1"/>
  <c r="A14" i="41"/>
  <c r="N14" i="41" s="1"/>
  <c r="A15" i="41"/>
  <c r="N15" i="41" s="1"/>
  <c r="A16" i="41"/>
  <c r="N16" i="41" s="1"/>
  <c r="A17" i="41"/>
  <c r="N17" i="41" s="1"/>
  <c r="A18" i="41"/>
  <c r="N18" i="41" s="1"/>
  <c r="A19" i="41"/>
  <c r="N19" i="41" s="1"/>
  <c r="A20" i="41"/>
  <c r="N20" i="41" s="1"/>
  <c r="A21" i="41"/>
  <c r="N21" i="41" s="1"/>
  <c r="A22" i="41"/>
  <c r="N22" i="41" s="1"/>
  <c r="A23" i="41"/>
  <c r="N23" i="41" s="1"/>
  <c r="A24" i="41"/>
  <c r="N24" i="41" s="1"/>
  <c r="A25" i="41"/>
  <c r="N25" i="41" s="1"/>
  <c r="A26" i="41"/>
  <c r="N26" i="41" s="1"/>
  <c r="A27" i="41"/>
  <c r="N27" i="41" s="1"/>
  <c r="A28" i="41"/>
  <c r="N28" i="41" s="1"/>
  <c r="A29" i="41"/>
  <c r="N29" i="41" s="1"/>
  <c r="A30" i="41"/>
  <c r="N30" i="41" s="1"/>
  <c r="A31" i="41"/>
  <c r="N31" i="41" s="1"/>
  <c r="A32" i="41"/>
  <c r="N32" i="41" s="1"/>
  <c r="A33" i="41"/>
  <c r="N33" i="41" s="1"/>
  <c r="A34" i="41"/>
  <c r="N34" i="41" s="1"/>
  <c r="A35" i="41"/>
  <c r="N35" i="41" s="1"/>
  <c r="A36" i="41"/>
  <c r="N36" i="41" s="1"/>
  <c r="A37" i="41"/>
  <c r="N37" i="41" s="1"/>
  <c r="A38" i="41"/>
  <c r="N38" i="41" s="1"/>
  <c r="A39" i="41"/>
  <c r="N39" i="41" s="1"/>
  <c r="A40" i="41"/>
  <c r="N40" i="41" s="1"/>
  <c r="A41" i="41"/>
  <c r="N41" i="41" s="1"/>
  <c r="A42" i="41"/>
  <c r="N42" i="41" s="1"/>
  <c r="A43" i="41"/>
  <c r="A44" i="41"/>
  <c r="N44" i="41" s="1"/>
  <c r="A45" i="41"/>
  <c r="N45" i="41" s="1"/>
  <c r="A46" i="41"/>
  <c r="N46" i="41" s="1"/>
  <c r="A47" i="41"/>
  <c r="N47" i="41" s="1"/>
  <c r="A48" i="41"/>
  <c r="N48" i="41" s="1"/>
  <c r="A49" i="41"/>
  <c r="N49" i="41" s="1"/>
  <c r="A50" i="41"/>
  <c r="N50" i="41" s="1"/>
  <c r="A51" i="41"/>
  <c r="N51" i="41" s="1"/>
  <c r="A52" i="41"/>
  <c r="N52" i="41" s="1"/>
  <c r="A53" i="41"/>
  <c r="N53" i="41" s="1"/>
  <c r="A54" i="41"/>
  <c r="N54" i="41" s="1"/>
  <c r="A55" i="41"/>
  <c r="N55" i="41" s="1"/>
  <c r="A56" i="41"/>
  <c r="N56" i="41" s="1"/>
  <c r="A57" i="41"/>
  <c r="A58" i="41"/>
  <c r="N58" i="41" s="1"/>
  <c r="A59" i="41"/>
  <c r="N59" i="41" s="1"/>
  <c r="A60" i="41"/>
  <c r="N60" i="41" s="1"/>
  <c r="A61" i="41"/>
  <c r="N61" i="41" s="1"/>
  <c r="A62" i="41"/>
  <c r="N62" i="41" s="1"/>
  <c r="A63" i="41"/>
  <c r="N63" i="41" s="1"/>
  <c r="A64" i="41"/>
  <c r="N64" i="41" s="1"/>
  <c r="A65" i="41"/>
  <c r="N65" i="41" s="1"/>
  <c r="A66" i="41"/>
  <c r="A67" i="41"/>
  <c r="N67" i="41" s="1"/>
  <c r="A68" i="41"/>
  <c r="N68" i="41" s="1"/>
  <c r="A69" i="41"/>
  <c r="N69" i="41" s="1"/>
  <c r="A70" i="41"/>
  <c r="N70" i="41" s="1"/>
  <c r="A71" i="41"/>
  <c r="N71" i="41" s="1"/>
  <c r="A72" i="41"/>
  <c r="N72" i="41" s="1"/>
  <c r="A73" i="41"/>
  <c r="N73" i="41" s="1"/>
  <c r="A74" i="41"/>
  <c r="N74" i="41" s="1"/>
  <c r="A75" i="41"/>
  <c r="N75" i="41" s="1"/>
  <c r="A76" i="41"/>
  <c r="N76" i="41" s="1"/>
  <c r="A77" i="41"/>
  <c r="N77" i="41" s="1"/>
  <c r="A78" i="41"/>
  <c r="N78" i="41" s="1"/>
  <c r="A79" i="41"/>
  <c r="N79" i="41" s="1"/>
  <c r="A80" i="41"/>
  <c r="N80" i="41" s="1"/>
  <c r="A81" i="41"/>
  <c r="N81" i="41" s="1"/>
  <c r="A82" i="41"/>
  <c r="N82" i="41" s="1"/>
  <c r="A83" i="41"/>
  <c r="N83" i="41" s="1"/>
  <c r="A84" i="41"/>
  <c r="N84" i="41" s="1"/>
  <c r="A85" i="41"/>
  <c r="N85" i="41" s="1"/>
  <c r="A86" i="41"/>
  <c r="N86" i="41" s="1"/>
  <c r="A87" i="41"/>
  <c r="N87" i="41" s="1"/>
  <c r="A88" i="41"/>
  <c r="N88" i="41" s="1"/>
  <c r="A89" i="41"/>
  <c r="N89" i="41" s="1"/>
  <c r="A90" i="41"/>
  <c r="N90" i="41" s="1"/>
  <c r="A91" i="41"/>
  <c r="N91" i="41" s="1"/>
  <c r="A92" i="41"/>
  <c r="N92" i="41" s="1"/>
  <c r="A93" i="41"/>
  <c r="N93" i="41" s="1"/>
  <c r="A94" i="41"/>
  <c r="N94" i="41" s="1"/>
  <c r="A95" i="41"/>
  <c r="A96" i="41"/>
  <c r="N96" i="41" s="1"/>
  <c r="A97" i="41"/>
  <c r="N97" i="41" s="1"/>
  <c r="A98" i="41"/>
  <c r="N98" i="41" s="1"/>
  <c r="A99" i="41"/>
  <c r="N99" i="41" s="1"/>
  <c r="A100" i="41"/>
  <c r="N100" i="41" s="1"/>
  <c r="A101" i="41"/>
  <c r="N101" i="41" s="1"/>
  <c r="A102" i="41"/>
  <c r="N102" i="41" s="1"/>
  <c r="A103" i="41"/>
  <c r="N103" i="41" s="1"/>
  <c r="A104" i="41"/>
  <c r="N104" i="41" s="1"/>
  <c r="A105" i="41"/>
  <c r="N105" i="41" s="1"/>
  <c r="A106" i="41"/>
  <c r="N106" i="41" s="1"/>
  <c r="A107" i="41"/>
  <c r="N107" i="41" s="1"/>
  <c r="A108" i="41"/>
  <c r="A109" i="41"/>
  <c r="N109" i="41" s="1"/>
  <c r="A110" i="41"/>
  <c r="N110" i="41" s="1"/>
  <c r="A111" i="41"/>
  <c r="N111" i="41" s="1"/>
  <c r="A112" i="41"/>
  <c r="N112" i="41" s="1"/>
  <c r="A113" i="41"/>
  <c r="N113" i="41" s="1"/>
  <c r="A114" i="41"/>
  <c r="N114" i="41" s="1"/>
  <c r="A115" i="41"/>
  <c r="N115" i="41" s="1"/>
  <c r="A116" i="41"/>
  <c r="N116" i="41" s="1"/>
  <c r="A117" i="41"/>
  <c r="N117" i="41" s="1"/>
  <c r="A118" i="41"/>
  <c r="N118" i="41" s="1"/>
  <c r="A119" i="41"/>
  <c r="N119" i="41" s="1"/>
  <c r="A120" i="41"/>
  <c r="N120" i="41" s="1"/>
  <c r="A121" i="41"/>
  <c r="A122" i="41"/>
  <c r="N122" i="41" s="1"/>
  <c r="A123" i="41"/>
  <c r="N123" i="41" s="1"/>
  <c r="A124" i="41"/>
  <c r="N124" i="41" s="1"/>
  <c r="A125" i="41"/>
  <c r="N125" i="41" s="1"/>
  <c r="A126" i="41"/>
  <c r="N126" i="41" s="1"/>
  <c r="A127" i="41"/>
  <c r="A128" i="41"/>
  <c r="N128" i="41" s="1"/>
  <c r="A129" i="41"/>
  <c r="N129" i="41" s="1"/>
  <c r="A130" i="41"/>
  <c r="N130" i="41" s="1"/>
  <c r="A131" i="41"/>
  <c r="N131" i="41" s="1"/>
  <c r="A132" i="41"/>
  <c r="N132" i="41" s="1"/>
  <c r="A133" i="41"/>
  <c r="N133" i="41" s="1"/>
  <c r="A134" i="41"/>
  <c r="N134" i="41" s="1"/>
  <c r="A135" i="41"/>
  <c r="N135" i="41" s="1"/>
  <c r="A136" i="41"/>
  <c r="N136" i="41" s="1"/>
  <c r="A137" i="41"/>
  <c r="N137" i="41" s="1"/>
  <c r="A138" i="41"/>
  <c r="N138" i="41" s="1"/>
  <c r="A139" i="41"/>
  <c r="A140" i="41"/>
  <c r="N140" i="41" s="1"/>
  <c r="A141" i="41"/>
  <c r="N141" i="41" s="1"/>
  <c r="A142" i="41"/>
  <c r="N142" i="41" s="1"/>
  <c r="A143" i="41"/>
  <c r="N143" i="41" s="1"/>
  <c r="A144" i="41"/>
  <c r="N144" i="41" s="1"/>
  <c r="A145" i="41"/>
  <c r="N145" i="41" s="1"/>
  <c r="A146" i="41"/>
  <c r="N146" i="41" s="1"/>
  <c r="A147" i="41"/>
  <c r="N147" i="41" s="1"/>
  <c r="A148" i="41"/>
  <c r="N148" i="41" s="1"/>
  <c r="A149" i="41"/>
  <c r="A150" i="41"/>
  <c r="N150" i="41" s="1"/>
  <c r="A151" i="41"/>
  <c r="N151" i="41" s="1"/>
  <c r="A152" i="41"/>
  <c r="N152" i="41" s="1"/>
  <c r="A153" i="41"/>
  <c r="N153" i="41" s="1"/>
  <c r="A154" i="41"/>
  <c r="N154" i="41" s="1"/>
  <c r="A155" i="41"/>
  <c r="N155" i="41" s="1"/>
  <c r="A156" i="41"/>
  <c r="N156" i="41" s="1"/>
  <c r="A157" i="41"/>
  <c r="N157" i="41" s="1"/>
  <c r="A158" i="41"/>
  <c r="N158" i="41" s="1"/>
  <c r="A159" i="41"/>
  <c r="A160" i="41"/>
  <c r="N160" i="41" s="1"/>
  <c r="A161" i="41"/>
  <c r="N161" i="41" s="1"/>
  <c r="A162" i="41"/>
  <c r="N162" i="41" s="1"/>
  <c r="A163" i="41"/>
  <c r="N163" i="41" s="1"/>
  <c r="A164" i="41"/>
  <c r="N164" i="41" s="1"/>
  <c r="A165" i="41"/>
  <c r="N165" i="41" s="1"/>
  <c r="A166" i="41"/>
  <c r="N166" i="41" s="1"/>
  <c r="A167" i="41"/>
  <c r="N167" i="41" s="1"/>
  <c r="A168" i="41"/>
  <c r="N168" i="41" s="1"/>
  <c r="A169" i="41"/>
  <c r="N169" i="41" s="1"/>
  <c r="A170" i="41"/>
  <c r="N170" i="41" s="1"/>
  <c r="A171" i="41"/>
  <c r="N171" i="41" s="1"/>
  <c r="A172" i="41"/>
  <c r="A173" i="41"/>
  <c r="N173" i="41" s="1"/>
  <c r="A174" i="41"/>
  <c r="N174" i="41" s="1"/>
  <c r="A175" i="41"/>
  <c r="A176" i="41"/>
  <c r="N176" i="41" s="1"/>
  <c r="A177" i="41"/>
  <c r="N177" i="41" s="1"/>
  <c r="A178" i="41"/>
  <c r="N178" i="41" s="1"/>
  <c r="A179" i="41"/>
  <c r="N179" i="41" s="1"/>
  <c r="A180" i="41"/>
  <c r="N180" i="41" s="1"/>
  <c r="A181" i="41"/>
  <c r="N181" i="41" s="1"/>
  <c r="A182" i="41"/>
  <c r="N182" i="41" s="1"/>
  <c r="A183" i="41"/>
  <c r="N183" i="41" s="1"/>
  <c r="A184" i="41"/>
  <c r="N184" i="41" s="1"/>
  <c r="A185" i="41"/>
  <c r="A186" i="41"/>
  <c r="N186" i="41" s="1"/>
  <c r="A187" i="41"/>
  <c r="N187" i="41" s="1"/>
  <c r="A188" i="41"/>
  <c r="N188" i="41" s="1"/>
  <c r="A189" i="41"/>
  <c r="N189" i="41" s="1"/>
  <c r="A190" i="41"/>
  <c r="N190" i="41" s="1"/>
  <c r="A191" i="41"/>
  <c r="N191" i="41" s="1"/>
  <c r="A192" i="41"/>
  <c r="N192" i="41" s="1"/>
  <c r="A193" i="41"/>
  <c r="N193" i="41" s="1"/>
  <c r="A194" i="41"/>
  <c r="N194" i="41" s="1"/>
  <c r="A195" i="41"/>
  <c r="N195" i="41" s="1"/>
  <c r="A196" i="41"/>
  <c r="N196" i="41" s="1"/>
  <c r="A197" i="41"/>
  <c r="N197" i="41" s="1"/>
  <c r="A198" i="41"/>
  <c r="N198" i="41" s="1"/>
  <c r="A199" i="41"/>
  <c r="A200" i="41"/>
  <c r="N200" i="41" s="1"/>
  <c r="A201" i="41"/>
  <c r="N201" i="41" s="1"/>
  <c r="A202" i="41"/>
  <c r="N202" i="41" s="1"/>
  <c r="A203" i="41"/>
  <c r="N203" i="41" s="1"/>
  <c r="A204" i="41"/>
  <c r="N204" i="41" s="1"/>
  <c r="A205" i="41"/>
  <c r="N205" i="41" s="1"/>
  <c r="A206" i="41"/>
  <c r="N206" i="41" s="1"/>
  <c r="A207" i="41"/>
  <c r="N207" i="41" s="1"/>
  <c r="A208" i="41"/>
  <c r="A209" i="41"/>
  <c r="N209" i="41" s="1"/>
  <c r="A210" i="41"/>
  <c r="N210" i="41" s="1"/>
  <c r="A211" i="41"/>
  <c r="N211" i="41" s="1"/>
  <c r="A212" i="41"/>
  <c r="N212" i="41" s="1"/>
  <c r="A213" i="41"/>
  <c r="N213" i="41" s="1"/>
  <c r="A214" i="41"/>
  <c r="N214" i="41" s="1"/>
  <c r="A215" i="41"/>
  <c r="N215" i="41" s="1"/>
  <c r="A216" i="41"/>
  <c r="N216" i="41" s="1"/>
  <c r="A217" i="41"/>
  <c r="A218" i="41"/>
  <c r="N218" i="41" s="1"/>
  <c r="A219" i="41"/>
  <c r="N219" i="41" s="1"/>
  <c r="A220" i="41"/>
  <c r="N220" i="41" s="1"/>
  <c r="A221" i="41"/>
  <c r="N221" i="41" s="1"/>
  <c r="A222" i="41"/>
  <c r="A223" i="41"/>
  <c r="N223" i="41" s="1"/>
  <c r="A224" i="41"/>
  <c r="N224" i="41" s="1"/>
  <c r="A225" i="41"/>
  <c r="N225" i="41" s="1"/>
  <c r="A226" i="41"/>
  <c r="N226" i="41" s="1"/>
  <c r="A227" i="41"/>
  <c r="N227" i="41" s="1"/>
  <c r="A228" i="41"/>
  <c r="A229" i="41"/>
  <c r="A230" i="41"/>
  <c r="N230" i="41" s="1"/>
  <c r="A231" i="41"/>
  <c r="N231" i="41" s="1"/>
  <c r="A232" i="41"/>
  <c r="N232" i="41" s="1"/>
  <c r="A233" i="41"/>
  <c r="N233" i="41" s="1"/>
  <c r="A234" i="41"/>
  <c r="N234" i="41" s="1"/>
  <c r="A235" i="41"/>
  <c r="N235" i="41" s="1"/>
  <c r="A236" i="41"/>
  <c r="N236" i="41" s="1"/>
  <c r="A237" i="41"/>
  <c r="N237" i="41" s="1"/>
  <c r="A238" i="41"/>
  <c r="N238" i="41" s="1"/>
  <c r="A239" i="41"/>
  <c r="N239" i="41" s="1"/>
  <c r="A240" i="41"/>
  <c r="N240" i="41" s="1"/>
  <c r="A241" i="41"/>
  <c r="N241" i="41" s="1"/>
  <c r="A242" i="41"/>
  <c r="N242" i="41" s="1"/>
  <c r="A243" i="41"/>
  <c r="N243" i="41" s="1"/>
  <c r="A244" i="41"/>
  <c r="A245" i="41"/>
  <c r="N245" i="41" s="1"/>
  <c r="A246" i="41"/>
  <c r="N246" i="41" s="1"/>
  <c r="A247" i="41"/>
  <c r="N247" i="41" s="1"/>
  <c r="A248" i="41"/>
  <c r="N248" i="41" s="1"/>
  <c r="A249" i="41"/>
  <c r="N249" i="41" s="1"/>
  <c r="A250" i="41"/>
  <c r="N250" i="41" s="1"/>
  <c r="A251" i="41"/>
  <c r="N251" i="41" s="1"/>
  <c r="A252" i="41"/>
  <c r="N252" i="41" s="1"/>
  <c r="A253" i="41"/>
  <c r="N253" i="41" s="1"/>
  <c r="A254" i="41"/>
  <c r="N254" i="41" s="1"/>
  <c r="A255" i="41"/>
  <c r="N255" i="41" s="1"/>
  <c r="A256" i="41"/>
  <c r="N256" i="41" s="1"/>
  <c r="A257" i="41"/>
  <c r="N257" i="41" s="1"/>
  <c r="A258" i="41"/>
  <c r="N258" i="41" s="1"/>
  <c r="A259" i="41"/>
  <c r="N259" i="41" s="1"/>
  <c r="A260" i="41"/>
  <c r="N260" i="41" s="1"/>
  <c r="A261" i="41"/>
  <c r="N261" i="41" s="1"/>
  <c r="A262" i="41"/>
  <c r="N262" i="41" s="1"/>
  <c r="A263" i="41"/>
  <c r="N263" i="41" s="1"/>
  <c r="A264" i="41"/>
  <c r="N264" i="41" s="1"/>
  <c r="A265" i="41"/>
  <c r="N265" i="41" s="1"/>
  <c r="A266" i="41"/>
  <c r="N266" i="41" s="1"/>
  <c r="A267" i="41"/>
  <c r="N267" i="41" s="1"/>
  <c r="A268" i="41"/>
  <c r="N268" i="41" s="1"/>
</calcChain>
</file>

<file path=xl/sharedStrings.xml><?xml version="1.0" encoding="utf-8"?>
<sst xmlns="http://schemas.openxmlformats.org/spreadsheetml/2006/main" count="1595" uniqueCount="920">
  <si>
    <t>Food item</t>
  </si>
  <si>
    <t>Sums</t>
  </si>
  <si>
    <t>Y+P</t>
  </si>
  <si>
    <t>Y+P+N</t>
  </si>
  <si>
    <t>(Y+P)/
(Y+P+N)</t>
  </si>
  <si>
    <t>Percentage (%)</t>
  </si>
  <si>
    <t>Any tomatoes</t>
  </si>
  <si>
    <t>On a sandwich, burger or taco at restaurant or fast food establishment</t>
  </si>
  <si>
    <t>Roma/plum</t>
  </si>
  <si>
    <t>Hothouse</t>
  </si>
  <si>
    <t>Beefsteak</t>
  </si>
  <si>
    <t>Cherry or grape</t>
  </si>
  <si>
    <t>Any lettuce or leafy greens</t>
  </si>
  <si>
    <t>Iceberg</t>
  </si>
  <si>
    <t>Romaine</t>
  </si>
  <si>
    <t>Spinach</t>
  </si>
  <si>
    <t>Mesclun greens</t>
  </si>
  <si>
    <t>Cabbage (includes coleslaw)</t>
  </si>
  <si>
    <t>Sprouts</t>
  </si>
  <si>
    <t>Alfalfa sprouts</t>
  </si>
  <si>
    <t>Bean sprouts</t>
  </si>
  <si>
    <t>Cucumbers</t>
  </si>
  <si>
    <t>Bell peppers</t>
  </si>
  <si>
    <t>Hot peppers</t>
  </si>
  <si>
    <t>Celery</t>
  </si>
  <si>
    <t>Any carrots</t>
  </si>
  <si>
    <t>Carrots (not mini)</t>
  </si>
  <si>
    <t>Mini carrots</t>
  </si>
  <si>
    <t>Peas (shelled or in pods)</t>
  </si>
  <si>
    <t>Green or yellow beans</t>
  </si>
  <si>
    <t>Broccoli</t>
  </si>
  <si>
    <t>Cauliflower</t>
  </si>
  <si>
    <t>Leeks</t>
  </si>
  <si>
    <t>Fresh garlic (not powdered)</t>
  </si>
  <si>
    <t>Mushrooms</t>
  </si>
  <si>
    <t>Zucchini</t>
  </si>
  <si>
    <t>Any onions</t>
  </si>
  <si>
    <t>White/yellow onions</t>
  </si>
  <si>
    <t>Red onions</t>
  </si>
  <si>
    <t>Green onions</t>
  </si>
  <si>
    <t>Vegetable juice</t>
  </si>
  <si>
    <t>Any fresh herbs</t>
  </si>
  <si>
    <t>Fresh Thai basil</t>
  </si>
  <si>
    <t>Fresh basil</t>
  </si>
  <si>
    <t>Fresh cilantro/coriander</t>
  </si>
  <si>
    <t>Fresh tarragon</t>
  </si>
  <si>
    <t>Fresh parsley</t>
  </si>
  <si>
    <t>Other fresh herbs</t>
  </si>
  <si>
    <t>Any spices</t>
  </si>
  <si>
    <t>Pepper (whole/ground, white, black, blended)</t>
  </si>
  <si>
    <t>Curry powder</t>
  </si>
  <si>
    <t>Paprika</t>
  </si>
  <si>
    <t>Turmeric</t>
  </si>
  <si>
    <t>Other spices</t>
  </si>
  <si>
    <t>Any store-bought prepared salad</t>
  </si>
  <si>
    <t>Green salad</t>
  </si>
  <si>
    <t>Coleslaw</t>
  </si>
  <si>
    <t>Potato salad</t>
  </si>
  <si>
    <t>Pasta salad</t>
  </si>
  <si>
    <t>Fruit salad/pre-cut fruit/fruit platter</t>
  </si>
  <si>
    <t>Salsa</t>
  </si>
  <si>
    <t>Hummus</t>
  </si>
  <si>
    <t>Apples</t>
  </si>
  <si>
    <t>Pears</t>
  </si>
  <si>
    <t>Peaches</t>
  </si>
  <si>
    <t>Nectarines</t>
  </si>
  <si>
    <t>Apricots</t>
  </si>
  <si>
    <t>Plums</t>
  </si>
  <si>
    <t xml:space="preserve">Citrus fruit </t>
  </si>
  <si>
    <t>Cherries</t>
  </si>
  <si>
    <t>Grapes</t>
  </si>
  <si>
    <t>Bananas</t>
  </si>
  <si>
    <t>Papaya</t>
  </si>
  <si>
    <t>Kiwi</t>
  </si>
  <si>
    <t>Pomegranate</t>
  </si>
  <si>
    <t>Pineapple</t>
  </si>
  <si>
    <t>Avocado (includes guacamole)</t>
  </si>
  <si>
    <t>Olives</t>
  </si>
  <si>
    <t>Any melon</t>
  </si>
  <si>
    <t>Cantaloupe</t>
  </si>
  <si>
    <t>Honeydew</t>
  </si>
  <si>
    <t>Watermelon</t>
  </si>
  <si>
    <t>Any berries</t>
  </si>
  <si>
    <t>Strawberries</t>
  </si>
  <si>
    <t>Raspberries</t>
  </si>
  <si>
    <t>Blueberries</t>
  </si>
  <si>
    <t>Blackberries</t>
  </si>
  <si>
    <t>Unpasteurized fruit juice</t>
  </si>
  <si>
    <t>Fruit smoothies</t>
  </si>
  <si>
    <t>Peanut butter</t>
  </si>
  <si>
    <t>Other nut paste, butter or spread</t>
  </si>
  <si>
    <t>Any nuts</t>
  </si>
  <si>
    <t>Peanuts (not including peanut butter)</t>
  </si>
  <si>
    <t>Almonds</t>
  </si>
  <si>
    <t>Walnuts</t>
  </si>
  <si>
    <t>Hazelnuts (Filberts)</t>
  </si>
  <si>
    <t>Cashews</t>
  </si>
  <si>
    <t>Pecans</t>
  </si>
  <si>
    <t>Sunflower seeds</t>
  </si>
  <si>
    <t>Sesame seeds</t>
  </si>
  <si>
    <t>Tahini, halva or other products made from sesame seeds</t>
  </si>
  <si>
    <t>Any beef (not including deli-meat)</t>
  </si>
  <si>
    <t>Raw beef</t>
  </si>
  <si>
    <t>Steak</t>
  </si>
  <si>
    <t>Stewing beef</t>
  </si>
  <si>
    <t>Other whole-cut beef products</t>
  </si>
  <si>
    <t>Any ground beef</t>
  </si>
  <si>
    <t>Any hamburgers</t>
  </si>
  <si>
    <t>Home-made</t>
  </si>
  <si>
    <t>From a restaurant or fast food establishment</t>
  </si>
  <si>
    <t>Any other ground beef</t>
  </si>
  <si>
    <t>Ground beef consumed raw or undercooked</t>
  </si>
  <si>
    <t>Any pork</t>
  </si>
  <si>
    <t>Ham (not including deli-meat)</t>
  </si>
  <si>
    <t>Bacon</t>
  </si>
  <si>
    <t>Ground pork</t>
  </si>
  <si>
    <t>Pork pieces or parts</t>
  </si>
  <si>
    <t>Any poultry</t>
  </si>
  <si>
    <t>Any chicken (not including deli-meat)</t>
  </si>
  <si>
    <t>Store-bought breaded chicken</t>
  </si>
  <si>
    <t>Ground chicken</t>
  </si>
  <si>
    <t>Chicken pieces or parts</t>
  </si>
  <si>
    <t>Chicken from a restaurant or fast food establishment</t>
  </si>
  <si>
    <t>Any turkey (not including deli-meat)</t>
  </si>
  <si>
    <t>Turkey bacon</t>
  </si>
  <si>
    <t>Ground turkey</t>
  </si>
  <si>
    <t>Turkey pieces or parts</t>
  </si>
  <si>
    <t>Other poultry (not including deli-meat)</t>
  </si>
  <si>
    <t>Any deli-meat/cold cuts</t>
  </si>
  <si>
    <t xml:space="preserve">  Chicken</t>
  </si>
  <si>
    <t xml:space="preserve">  Turkey</t>
  </si>
  <si>
    <t xml:space="preserve">  Ham</t>
  </si>
  <si>
    <t xml:space="preserve">  Beef</t>
  </si>
  <si>
    <t xml:space="preserve">  Bologna</t>
  </si>
  <si>
    <t xml:space="preserve">  Salami</t>
  </si>
  <si>
    <t xml:space="preserve">  Pepperoni</t>
  </si>
  <si>
    <t xml:space="preserve">  Kielbasa</t>
  </si>
  <si>
    <t>Hot dogs</t>
  </si>
  <si>
    <t>Sausage</t>
  </si>
  <si>
    <t>Dried meat products</t>
  </si>
  <si>
    <t>Pâté/meat spread</t>
  </si>
  <si>
    <t>Lamb</t>
  </si>
  <si>
    <t>Veal</t>
  </si>
  <si>
    <t>Goat</t>
  </si>
  <si>
    <t>Organ meats or offal</t>
  </si>
  <si>
    <t>Shawarma or donair</t>
  </si>
  <si>
    <t>Any fish</t>
  </si>
  <si>
    <t>Smoked fish</t>
  </si>
  <si>
    <t>Raw fish</t>
  </si>
  <si>
    <t>Any shellfish</t>
  </si>
  <si>
    <t>Mussels</t>
  </si>
  <si>
    <t>Clams</t>
  </si>
  <si>
    <t>Scallops</t>
  </si>
  <si>
    <t>Shrimp/prawns</t>
  </si>
  <si>
    <t>Crab</t>
  </si>
  <si>
    <t>Lobster</t>
  </si>
  <si>
    <t>Any oysters</t>
  </si>
  <si>
    <t>Raw oysters</t>
  </si>
  <si>
    <t>Any eggs</t>
  </si>
  <si>
    <t>Raw or undercooked eggs</t>
  </si>
  <si>
    <t>Any dairy products (not including cheese)</t>
  </si>
  <si>
    <t>Pasteurized dairy milk</t>
  </si>
  <si>
    <t>Powdered milk product</t>
  </si>
  <si>
    <t>Whipped/whipping cream</t>
  </si>
  <si>
    <t>Sour cream</t>
  </si>
  <si>
    <t>Ice cream/gelato</t>
  </si>
  <si>
    <t>Yogurt</t>
  </si>
  <si>
    <t>Any dairy substitutes or non-dairy milk</t>
  </si>
  <si>
    <t>Any cheese</t>
  </si>
  <si>
    <t>Cheddar</t>
  </si>
  <si>
    <t>Mozzarella</t>
  </si>
  <si>
    <t>Parmesan</t>
  </si>
  <si>
    <t>Gouda</t>
  </si>
  <si>
    <t>Feta</t>
  </si>
  <si>
    <t>Other cheeses sold as blocks/wheels</t>
  </si>
  <si>
    <t>Brie, camembert or other soft cheese</t>
  </si>
  <si>
    <t>Blue-veined cheese</t>
  </si>
  <si>
    <t>Cottage, ricotta or other fresh cheese</t>
  </si>
  <si>
    <t>Goat/sheep milk cheese</t>
  </si>
  <si>
    <t>Processed cheese</t>
  </si>
  <si>
    <t>Any cheese made with unpasteurized milk</t>
  </si>
  <si>
    <t>Frozen vegetables</t>
  </si>
  <si>
    <t>Any frozen fruit</t>
  </si>
  <si>
    <t>Frozen pizza</t>
  </si>
  <si>
    <t>Frozen pot pies</t>
  </si>
  <si>
    <t xml:space="preserve">Frozen meals in a bag or box </t>
  </si>
  <si>
    <t>Frozen snack foods/appetizers</t>
  </si>
  <si>
    <t>Dried fruit</t>
  </si>
  <si>
    <t>Granola bars, power bars, or other protein bars</t>
  </si>
  <si>
    <t>Chips or pretzels</t>
  </si>
  <si>
    <t>Chocolate or chocolate-containing candy</t>
  </si>
  <si>
    <t>Cold breakfast cereal</t>
  </si>
  <si>
    <t>Hot breakfast cereal</t>
  </si>
  <si>
    <t>Tofu</t>
  </si>
  <si>
    <t>Dietary or nutritional supplement</t>
  </si>
  <si>
    <t>Asian style foods</t>
  </si>
  <si>
    <t>Indian style foods</t>
  </si>
  <si>
    <t>Mexican style foods</t>
  </si>
  <si>
    <t>Meal from a fast food restaurant</t>
  </si>
  <si>
    <t>Any baby formula</t>
  </si>
  <si>
    <t>Liquid</t>
  </si>
  <si>
    <t>Powder</t>
  </si>
  <si>
    <t>Store-bought pureed baby food</t>
  </si>
  <si>
    <t>Infant/toddler cereal</t>
  </si>
  <si>
    <t>Primary drinking water source</t>
  </si>
  <si>
    <t>Municipal water</t>
  </si>
  <si>
    <t>Private well</t>
  </si>
  <si>
    <t>Store-bought bottled water</t>
  </si>
  <si>
    <t>Raw water consumption</t>
  </si>
  <si>
    <t>Swim or go into any water</t>
  </si>
  <si>
    <t>Swim or go into any natural water</t>
  </si>
  <si>
    <t>Ocean</t>
  </si>
  <si>
    <t>Lake</t>
  </si>
  <si>
    <t>River</t>
  </si>
  <si>
    <t>Natural hot spring</t>
  </si>
  <si>
    <t>Pool</t>
  </si>
  <si>
    <t>Hot tub</t>
  </si>
  <si>
    <t>Recreational waterpark</t>
  </si>
  <si>
    <t>Any contact with animals, animal waste, habitat or food</t>
  </si>
  <si>
    <t>Handled any dry pet food</t>
  </si>
  <si>
    <t>Handled any canned/wet pet food</t>
  </si>
  <si>
    <t>Handled any raw pet food (store-bought or home-made)</t>
  </si>
  <si>
    <t>Handled any treats derived from animal parts</t>
  </si>
  <si>
    <t>Handled any processed animal treats</t>
  </si>
  <si>
    <t>Handled any rodents/insects for reptiles</t>
  </si>
  <si>
    <t>Handled any farm animal/livestock feed</t>
  </si>
  <si>
    <t>Visited any petting zoo</t>
  </si>
  <si>
    <t>Visited any farm or barn</t>
  </si>
  <si>
    <t>Visited any agricultural fair</t>
  </si>
  <si>
    <t>Visited any pet store</t>
  </si>
  <si>
    <t>Cat</t>
  </si>
  <si>
    <t>Dog</t>
  </si>
  <si>
    <t>Bird</t>
  </si>
  <si>
    <t>Reptile</t>
  </si>
  <si>
    <t>Amphibian</t>
  </si>
  <si>
    <t>Rodent or pocket pet</t>
  </si>
  <si>
    <t>Fish or aquarium</t>
  </si>
  <si>
    <t>Cow</t>
  </si>
  <si>
    <t>Goat, sheep or lamb</t>
  </si>
  <si>
    <t>Horse</t>
  </si>
  <si>
    <t>Pig</t>
  </si>
  <si>
    <t>Poultry/baby poultry</t>
  </si>
  <si>
    <t>ON</t>
  </si>
  <si>
    <t>QC</t>
  </si>
  <si>
    <t>MB</t>
  </si>
  <si>
    <t>Exposure</t>
  </si>
  <si>
    <t>BC</t>
  </si>
  <si>
    <t>AB</t>
  </si>
  <si>
    <t>SK</t>
  </si>
  <si>
    <t>NB</t>
  </si>
  <si>
    <t>NS</t>
  </si>
  <si>
    <t>PE</t>
  </si>
  <si>
    <t>NL</t>
  </si>
  <si>
    <t>YT</t>
  </si>
  <si>
    <t>NT</t>
  </si>
  <si>
    <t>NU</t>
  </si>
  <si>
    <t>Canada</t>
  </si>
  <si>
    <t>VEGETABLES</t>
  </si>
  <si>
    <t>Pre-packaged lettuce or leafy   greens</t>
  </si>
  <si>
    <t>HERBS &amp; SPICES</t>
  </si>
  <si>
    <t>STORE-BOUGHT PREPARED SALADS &amp; DIPS</t>
  </si>
  <si>
    <t>FRUITS</t>
  </si>
  <si>
    <t>Mangoes</t>
  </si>
  <si>
    <t>NUTS &amp; SEEDS</t>
  </si>
  <si>
    <t>BEEF</t>
  </si>
  <si>
    <t>PORK</t>
  </si>
  <si>
    <t>POULTRY</t>
  </si>
  <si>
    <t>DELI-MEAT</t>
  </si>
  <si>
    <t>OTHER MEAT / ANIMAL PRODUCTS</t>
  </si>
  <si>
    <t>FISH &amp; SEAFOOD</t>
  </si>
  <si>
    <t>EGGS</t>
  </si>
  <si>
    <t>DAIRY / DAIRY SUBSTITUTES</t>
  </si>
  <si>
    <t>Unpasteurized dairy milk (not including cheese)</t>
  </si>
  <si>
    <t>CHEESE</t>
  </si>
  <si>
    <t>FROZEN FOODS</t>
  </si>
  <si>
    <t xml:space="preserve">     Frozen berries</t>
  </si>
  <si>
    <t xml:space="preserve">     Frozen fruit (not including berries)</t>
  </si>
  <si>
    <t>DRIED, PROCESSED &amp; OTHER</t>
  </si>
  <si>
    <t>ETHNIC FOODS &amp; FAST FOODS</t>
  </si>
  <si>
    <t>BABY FOODS</t>
  </si>
  <si>
    <t>WATER</t>
  </si>
  <si>
    <t>Swim or go into a swimming facility in the last 4 weeks</t>
  </si>
  <si>
    <t>ANIMAL CONTACT</t>
  </si>
  <si>
    <t>Exposition</t>
  </si>
  <si>
    <t>C.-B.</t>
  </si>
  <si>
    <t>Alb.</t>
  </si>
  <si>
    <t>Sask.</t>
  </si>
  <si>
    <t>Man.</t>
  </si>
  <si>
    <t>Ont.</t>
  </si>
  <si>
    <t>Qc</t>
  </si>
  <si>
    <t>N.-B.</t>
  </si>
  <si>
    <t>N.-É.</t>
  </si>
  <si>
    <t>Î.-P.-É.</t>
  </si>
  <si>
    <t>T.-N.-L.</t>
  </si>
  <si>
    <t>Yn</t>
  </si>
  <si>
    <t>T. N.-O.</t>
  </si>
  <si>
    <t>Nun.</t>
  </si>
  <si>
    <t>LÉGUMES</t>
  </si>
  <si>
    <t>Tomates</t>
  </si>
  <si>
    <t>Tomates dans un sandwich, un hamburger ou un taco provenant d’un restaurant ou d’un restaurant-minute</t>
  </si>
  <si>
    <t>Roma/italiennes</t>
  </si>
  <si>
    <t>Tomates de Serre</t>
  </si>
  <si>
    <t>Cœur de bœuf</t>
  </si>
  <si>
    <t>Cerises ou raisins</t>
  </si>
  <si>
    <t>Laitue ou légumes-feuilles</t>
  </si>
  <si>
    <t>Laitue dans un sandwich, un hamburger ou un taco provenant d’un restaurant ou d’un restaurant-minute</t>
  </si>
  <si>
    <t>Épinard</t>
  </si>
  <si>
    <t>Mesclun</t>
  </si>
  <si>
    <t>Chou (y compris sous forme de salade de chou)</t>
  </si>
  <si>
    <t>Pousses</t>
  </si>
  <si>
    <t>Germes de luzerne</t>
  </si>
  <si>
    <t xml:space="preserve">Germes de haricot </t>
  </si>
  <si>
    <t>Concombres</t>
  </si>
  <si>
    <t>Poivrons</t>
  </si>
  <si>
    <t xml:space="preserve">Piments forts </t>
  </si>
  <si>
    <t>Céleri</t>
  </si>
  <si>
    <t xml:space="preserve">Carottes </t>
  </si>
  <si>
    <t>Pois (écossés ou non)</t>
  </si>
  <si>
    <t>Haricots verts ou jaunes</t>
  </si>
  <si>
    <t>Brocoli</t>
  </si>
  <si>
    <t>Chou-fleur</t>
  </si>
  <si>
    <t>Poireaux</t>
  </si>
  <si>
    <t xml:space="preserve">Ail frais (pas en poudre) </t>
  </si>
  <si>
    <t>Champignons</t>
  </si>
  <si>
    <t>Courgettes</t>
  </si>
  <si>
    <t>Oignons</t>
  </si>
  <si>
    <t>Oignons blancs ou jaunes</t>
  </si>
  <si>
    <t>Oignons rouges</t>
  </si>
  <si>
    <t>Oignons verts</t>
  </si>
  <si>
    <t xml:space="preserve">Jus de légumes </t>
  </si>
  <si>
    <t>HERBES &amp; ÉPICES</t>
  </si>
  <si>
    <t xml:space="preserve"> Herbe fraîche </t>
  </si>
  <si>
    <t>Basilic thaï frais</t>
  </si>
  <si>
    <t>Basilic frais</t>
  </si>
  <si>
    <t>Coriandre fraîche</t>
  </si>
  <si>
    <t>Estragon frais</t>
  </si>
  <si>
    <t>Persil frais</t>
  </si>
  <si>
    <t xml:space="preserve">Autre herbe fraîche </t>
  </si>
  <si>
    <t>Épices</t>
  </si>
  <si>
    <t>Poivre (entier, du moulin, blanc, noir ou mélangé)</t>
  </si>
  <si>
    <t>Poudre de cari</t>
  </si>
  <si>
    <t>Curcuma</t>
  </si>
  <si>
    <t xml:space="preserve">Autres épices </t>
  </si>
  <si>
    <t>SALADES &amp; TREMPETTES PRÉPARÉES DU COMMERCE</t>
  </si>
  <si>
    <t>Salades préparées du commerce</t>
  </si>
  <si>
    <t>Salade verte</t>
  </si>
  <si>
    <t>Salade de chou</t>
  </si>
  <si>
    <t>Salade de pommes de terre</t>
  </si>
  <si>
    <t>Salade de pâtes</t>
  </si>
  <si>
    <t>Salades de fruits, fruits coupés ou assiette de fruits</t>
  </si>
  <si>
    <t>Sauce salsa</t>
  </si>
  <si>
    <t>Houmous</t>
  </si>
  <si>
    <t>Pommes</t>
  </si>
  <si>
    <t>Poires</t>
  </si>
  <si>
    <t>Pêches</t>
  </si>
  <si>
    <t>Abricots</t>
  </si>
  <si>
    <t>Prunes</t>
  </si>
  <si>
    <t>Agrumes</t>
  </si>
  <si>
    <t>Cerises</t>
  </si>
  <si>
    <t>Raisins</t>
  </si>
  <si>
    <t>Bananes</t>
  </si>
  <si>
    <t>Mangues</t>
  </si>
  <si>
    <t>Papayes</t>
  </si>
  <si>
    <t>Kiwis</t>
  </si>
  <si>
    <t>Grenades</t>
  </si>
  <si>
    <t>Ananas</t>
  </si>
  <si>
    <t>Avocats (y compris le guacamole)</t>
  </si>
  <si>
    <t>Melon</t>
  </si>
  <si>
    <t>Cantaloups</t>
  </si>
  <si>
    <t>Melons miel</t>
  </si>
  <si>
    <t>Melons d’eau</t>
  </si>
  <si>
    <t>Baies</t>
  </si>
  <si>
    <t>Fraises</t>
  </si>
  <si>
    <t>Framboises</t>
  </si>
  <si>
    <t>Bleuets</t>
  </si>
  <si>
    <t>Mûres</t>
  </si>
  <si>
    <t xml:space="preserve">Jus de fruits non pasteurisé </t>
  </si>
  <si>
    <t>Boissons fouettées aux fruits</t>
  </si>
  <si>
    <t>NOIX &amp; GRAINES</t>
  </si>
  <si>
    <t>Beurre d’arachides</t>
  </si>
  <si>
    <t xml:space="preserve">Autres pâtes, beurres ou tartinades de noix </t>
  </si>
  <si>
    <t>Noix</t>
  </si>
  <si>
    <t>Arachides (excluant le beurre d’arachides)</t>
  </si>
  <si>
    <t>Amandes</t>
  </si>
  <si>
    <t>Noix de Grenoble</t>
  </si>
  <si>
    <t>Noisettes (avelines)</t>
  </si>
  <si>
    <t>Cajous</t>
  </si>
  <si>
    <t>Pacanes</t>
  </si>
  <si>
    <t>Graines de tournesol</t>
  </si>
  <si>
    <t>Graines de sésame</t>
  </si>
  <si>
    <t>Tahini, halva ou autres produits faits à partir de graines de sésame</t>
  </si>
  <si>
    <t>BŒUF</t>
  </si>
  <si>
    <t>Bœuf (excluant les charcuteries)</t>
  </si>
  <si>
    <t xml:space="preserve">Bœuf cru </t>
  </si>
  <si>
    <t>Bœuf à ragoût</t>
  </si>
  <si>
    <t xml:space="preserve">Autres morceaux de bœuf </t>
  </si>
  <si>
    <t xml:space="preserve">Bœuf haché </t>
  </si>
  <si>
    <t xml:space="preserve">Hamburgers </t>
  </si>
  <si>
    <t>Faites à la maison</t>
  </si>
  <si>
    <t>Galettes de bœuf haché achetées congelées</t>
  </si>
  <si>
    <t>Provenant d’un restaurant ou d’un restaurant-minute</t>
  </si>
  <si>
    <t xml:space="preserve">Autre bœuf haché </t>
  </si>
  <si>
    <t xml:space="preserve">Bœuf haché consommé cru ou pas assez cuit </t>
  </si>
  <si>
    <t>PORC</t>
  </si>
  <si>
    <t>Porc</t>
  </si>
  <si>
    <t>Jambon (excluant les charcuteries)</t>
  </si>
  <si>
    <t>Porc haché</t>
  </si>
  <si>
    <t xml:space="preserve">Porc en morceaux ou en pièces </t>
  </si>
  <si>
    <t>VOLAILLE</t>
  </si>
  <si>
    <t>Volaille</t>
  </si>
  <si>
    <t>Poulet  (excluant les charcuteries)</t>
  </si>
  <si>
    <t xml:space="preserve">Poulet pané du commerce </t>
  </si>
  <si>
    <t>Poulet haché</t>
  </si>
  <si>
    <t>Poulet provenant d’un restaurant ou d’un restaurant-minute</t>
  </si>
  <si>
    <t>Dinde (excluant les charcuteries)</t>
  </si>
  <si>
    <t>Bacon de dinde</t>
  </si>
  <si>
    <t>Dinde hachée</t>
  </si>
  <si>
    <t>Autres types de volaille (excluant les charcuteries)</t>
  </si>
  <si>
    <t>CHARCUTERIES</t>
  </si>
  <si>
    <t>Charcuteries ou viandes froides</t>
  </si>
  <si>
    <t>Poulet</t>
  </si>
  <si>
    <t>Dinde</t>
  </si>
  <si>
    <t>Jambon</t>
  </si>
  <si>
    <t>Bœuf</t>
  </si>
  <si>
    <t>Bologne</t>
  </si>
  <si>
    <t>Salami</t>
  </si>
  <si>
    <t>Pepperoni</t>
  </si>
  <si>
    <t>Saucisse Kielbasa</t>
  </si>
  <si>
    <t>AUTRES PRODUITS DE VIANDE / D'ORIGINE ANIMALE</t>
  </si>
  <si>
    <t>Saucisses</t>
  </si>
  <si>
    <t xml:space="preserve">Produits de viande séchée </t>
  </si>
  <si>
    <t>Pâté/viande à tartiner</t>
  </si>
  <si>
    <t>Agneau</t>
  </si>
  <si>
    <t>Veau</t>
  </si>
  <si>
    <t>Chèvre</t>
  </si>
  <si>
    <t xml:space="preserve">Abats </t>
  </si>
  <si>
    <t>Shawarma ou viande à donair</t>
  </si>
  <si>
    <t>POISSONS &amp; FRUITS DE MER</t>
  </si>
  <si>
    <t>Poisson</t>
  </si>
  <si>
    <t xml:space="preserve">Poisson fumé </t>
  </si>
  <si>
    <t xml:space="preserve">Poisson cru </t>
  </si>
  <si>
    <t>Mollusques</t>
  </si>
  <si>
    <t>Moules</t>
  </si>
  <si>
    <t>Palourdes</t>
  </si>
  <si>
    <t>Pétoncles</t>
  </si>
  <si>
    <t>Crevettes/langoustines</t>
  </si>
  <si>
    <t>Crabe</t>
  </si>
  <si>
    <t>Homard</t>
  </si>
  <si>
    <t>Huîtres</t>
  </si>
  <si>
    <t>Huîtres crues</t>
  </si>
  <si>
    <t>ŒUFS</t>
  </si>
  <si>
    <t>Œufs</t>
  </si>
  <si>
    <t>Crus ou pas assez cuits</t>
  </si>
  <si>
    <t>PRODUITS LAITIERS / SUBSTITUTS</t>
  </si>
  <si>
    <t>Produits laitiers (excluant le fromage)</t>
  </si>
  <si>
    <t>Lait pasteurisé</t>
  </si>
  <si>
    <t>Produit laitier non pasteurisé (cru) (excluant le fromage)</t>
  </si>
  <si>
    <t>Lait en poudre</t>
  </si>
  <si>
    <t>Crème à fouetter/fouettée</t>
  </si>
  <si>
    <t>Crème sure</t>
  </si>
  <si>
    <t>Crème glacée/gelato</t>
  </si>
  <si>
    <t>Yogourt</t>
  </si>
  <si>
    <t xml:space="preserve">Substituts ou succédanés de lait </t>
  </si>
  <si>
    <t>FROMAGE</t>
  </si>
  <si>
    <t>Fromage</t>
  </si>
  <si>
    <t>Fromage généralement vendu en bloc /meule</t>
  </si>
  <si>
    <t>Brie, camembert ou autre fromage à pâte molle</t>
  </si>
  <si>
    <t>Fromages à pâte persillée</t>
  </si>
  <si>
    <t>Cottage, ricotta ou autre fromage frais</t>
  </si>
  <si>
    <t>Fromage transformé</t>
  </si>
  <si>
    <t>Fromage fait de lait non pasteurisé</t>
  </si>
  <si>
    <t>ALIMENTS SURGELÉS</t>
  </si>
  <si>
    <t>Légumes congelés</t>
  </si>
  <si>
    <t>Fruits congelés</t>
  </si>
  <si>
    <t xml:space="preserve">     Petits fruits congelés</t>
  </si>
  <si>
    <t>Pizzas surgelées</t>
  </si>
  <si>
    <t>Tourtes surgelées</t>
  </si>
  <si>
    <t xml:space="preserve">Repas congelés dans un sac ou une boîte </t>
  </si>
  <si>
    <t>ALIMENTS SÉCHÉS, TRANSFORMÉS &amp; AUTRE</t>
  </si>
  <si>
    <t xml:space="preserve">Fruits séchés </t>
  </si>
  <si>
    <t>Barres de céréales, barres énergétiques ou autres barres protéinées</t>
  </si>
  <si>
    <t>Croustilles ou bretzels</t>
  </si>
  <si>
    <t>Chocolats ou bonbons contenant du chocolat</t>
  </si>
  <si>
    <t>Céréales à déjeuner froides</t>
  </si>
  <si>
    <t xml:space="preserve">Céréales à déjeuner chaudes </t>
  </si>
  <si>
    <t>Supplément alimentaire ou nutritif</t>
  </si>
  <si>
    <t>ALIMENTS ETHNIQUES &amp; REPAS DANS UN RESTAURANT-MINUTE</t>
  </si>
  <si>
    <t xml:space="preserve">Aliments de style asiatique </t>
  </si>
  <si>
    <t>Aliments de style indien</t>
  </si>
  <si>
    <t>Aliments de style mexicain</t>
  </si>
  <si>
    <t>Repas dans un restaurant-minute</t>
  </si>
  <si>
    <t>NOURISSONS</t>
  </si>
  <si>
    <t>Nourisson</t>
  </si>
  <si>
    <t>Liquide/en conserve</t>
  </si>
  <si>
    <t>Poudre</t>
  </si>
  <si>
    <t>Aliment en purée pour nourrissons du commerce</t>
  </si>
  <si>
    <t xml:space="preserve">Céréale pour nourrissons et tout-petits </t>
  </si>
  <si>
    <t>EAU</t>
  </si>
  <si>
    <t>Principale source d’eau potable</t>
  </si>
  <si>
    <t>Eau municipale</t>
  </si>
  <si>
    <t xml:space="preserve">Puits privé </t>
  </si>
  <si>
    <t>Eau en bouteille achetée</t>
  </si>
  <si>
    <t>Avoir bu de l’eau d’un lac, d’une source ou d’une rivière (non traitée)</t>
  </si>
  <si>
    <t>Retrouvé dans un plan d’eau pour nager</t>
  </si>
  <si>
    <t>Se rend dans n’importe quel type de bassin d’eau naturelle</t>
  </si>
  <si>
    <t>Océan</t>
  </si>
  <si>
    <t>Lac</t>
  </si>
  <si>
    <t>Rivière</t>
  </si>
  <si>
    <t>Source chaude naturelle</t>
  </si>
  <si>
    <t>Piscine</t>
  </si>
  <si>
    <t xml:space="preserve">Cuve thermale </t>
  </si>
  <si>
    <t xml:space="preserve">Parc aquatique </t>
  </si>
  <si>
    <t>Nager ou entrer dans un complexe de natation au cours des quatre dernières semaines</t>
  </si>
  <si>
    <t>CONTACT AVEC DES ANIMAUX</t>
  </si>
  <si>
    <t>Contact avec un animal ou avec des excréments, l’habitat ou la nourriture d’un animal</t>
  </si>
  <si>
    <t>Chat</t>
  </si>
  <si>
    <t>Chien</t>
  </si>
  <si>
    <t>Oiseau</t>
  </si>
  <si>
    <t>Amphibien</t>
  </si>
  <si>
    <t>Poisson ou aquarium</t>
  </si>
  <si>
    <t>Vache</t>
  </si>
  <si>
    <t>Chèvre, mouton ou agneau</t>
  </si>
  <si>
    <t>Cheval</t>
  </si>
  <si>
    <t>Cochon</t>
  </si>
  <si>
    <t xml:space="preserve">Volaille et bébé </t>
  </si>
  <si>
    <t>Manipulation d’aliments en conserve ou humides pour animaux de compagnie</t>
  </si>
  <si>
    <t>Manipulation d’aliments crus pour animaux de compagnie (achetés en magasin ou préparés à la maison)</t>
  </si>
  <si>
    <t xml:space="preserve">Manipulation de gâteries faites de parties d’animaux </t>
  </si>
  <si>
    <t xml:space="preserve">Manipulation de friandises transformées pour animaux </t>
  </si>
  <si>
    <t xml:space="preserve">Manipulation de rongeurs ou d’insectes pour reptiles </t>
  </si>
  <si>
    <t>Manipulation d’aliments pour animaux de la ferme et le bétail</t>
  </si>
  <si>
    <t>Visite d’un zoo pour enfants</t>
  </si>
  <si>
    <t xml:space="preserve">Visite d’une foire agricole </t>
  </si>
  <si>
    <t>Visite d’une animalerie</t>
  </si>
  <si>
    <t>Laitue ou légumes-feuilles vendus dans un sac ou un contenant préemballé</t>
  </si>
  <si>
    <t>Carottes (pas des mini-carottes)</t>
  </si>
  <si>
    <t>Mini-carottes/carottes miniatures</t>
  </si>
  <si>
    <t>Poulet en morceaux ou en pièces</t>
  </si>
  <si>
    <t xml:space="preserve">Dinde en morceaux ou en pièce </t>
  </si>
  <si>
    <t>Fromage de lait de chèvre/brebis</t>
  </si>
  <si>
    <t>Fruits congelés (excluant les petits fruits)</t>
  </si>
  <si>
    <t>Rongeur ou petit animal de compagnie</t>
  </si>
  <si>
    <t>Manipulation de nourriture sèche pour animaux de compagnie</t>
  </si>
  <si>
    <t>Visite d’une ferme ou d’une grange</t>
  </si>
  <si>
    <t xml:space="preserve">Grignotines ou hors-d’œuvre congelés </t>
  </si>
  <si>
    <t>On a sandwich, burger or taco at restaurant or fast  food establishment</t>
  </si>
  <si>
    <t xml:space="preserve">            Store-bought frozen beef patties</t>
  </si>
  <si>
    <t>Confirmed cases</t>
  </si>
  <si>
    <t>Yes</t>
  </si>
  <si>
    <t>Prob</t>
  </si>
  <si>
    <t>No</t>
  </si>
  <si>
    <t>DK</t>
  </si>
  <si>
    <t>Y/(Y+N)</t>
  </si>
  <si>
    <t>Binomial probability</t>
  </si>
  <si>
    <t>p-value</t>
  </si>
  <si>
    <t>#</t>
  </si>
  <si>
    <t>Aliment</t>
  </si>
  <si>
    <t>Oui</t>
  </si>
  <si>
    <t>Non</t>
  </si>
  <si>
    <t>NSP</t>
  </si>
  <si>
    <t>Cas confirmés</t>
  </si>
  <si>
    <t>O+P</t>
  </si>
  <si>
    <t>O+P+N</t>
  </si>
  <si>
    <t>O/(O+N)</t>
  </si>
  <si>
    <t>(O+P)/
(O+P+N)</t>
  </si>
  <si>
    <t>Probabilité binomiale</t>
  </si>
  <si>
    <t>valeur p</t>
  </si>
  <si>
    <t>Expositions présentant un intérêt*</t>
  </si>
  <si>
    <t xml:space="preserve">Canada. Infectious Disease Prevention and Control Branch. Foodbook Report. Guelph: Public Health Agency of Canada; 2015.
</t>
  </si>
  <si>
    <t>Exposure of interest*</t>
  </si>
  <si>
    <t xml:space="preserve">Province-Territoire : </t>
  </si>
  <si>
    <t>HOW THIS TOOL WORKS</t>
  </si>
  <si>
    <t>Canada. Infectious Disease Prevention and Control Branch. Foodbook Report. Guelph: Public Health Agency of Canada; 2015.</t>
  </si>
  <si>
    <t>CONTROL DATA REFERENCE</t>
  </si>
  <si>
    <r>
      <rPr>
        <b/>
        <sz val="11"/>
        <rFont val="Calibri"/>
        <family val="2"/>
      </rPr>
      <t>CE QUE FAIT CET OUTIL</t>
    </r>
  </si>
  <si>
    <r>
      <rPr>
        <b/>
        <sz val="11"/>
        <rFont val="Calibri"/>
        <family val="2"/>
      </rPr>
      <t>RÉFÉRENCES POUR LES DONNÉES DE CONTRÔLE</t>
    </r>
  </si>
  <si>
    <t xml:space="preserve">Province/Territory: </t>
  </si>
  <si>
    <t>Foodbook</t>
  </si>
  <si>
    <t>n:</t>
  </si>
  <si>
    <r>
      <rPr>
        <b/>
        <sz val="10"/>
        <rFont val="Calibri"/>
        <family val="2"/>
      </rPr>
      <t>Sommes</t>
    </r>
  </si>
  <si>
    <r>
      <t>This Excel document calculates binomial probabilities using Foodbook values as a reference population</t>
    </r>
    <r>
      <rPr>
        <sz val="11"/>
        <rFont val="Calibri"/>
      </rPr>
      <t xml:space="preserve"> (Canada, 2015) and flags exposures of interest* for further follow-up.  There are over 200 pre-filled food items with the ability to add more items as needed. When adding additional exposures, do not insert rows. Simply add them to the bottom of the current list in order to maintain formulas and formatting.</t>
    </r>
  </si>
  <si>
    <t>Le présent document Excel calcule des probabilités binomiales à partir d'une population de valeurs de référence (Canada, 2015) et signale les expositions qui présentent de l'intérêt** en vue d’un suivi ultérieur. Il y a plus de 200 produits alimentaires inscrits, et il est possible d'en ajouter au besoin. Si vous ajoutez des expositions additionnelles, n'insérez pas de lignes. Inscrivez simplement les expositions additionnelles au bas de la liste actuelle, afin que les formules et le format soient conservés.</t>
  </si>
  <si>
    <t>*Exposure of interest [p-value ≤ 0.05 AND (%Y+P) &gt; %Reference]</t>
  </si>
  <si>
    <t>*Expositions présentant un intérêt : des valeurs de p ≤ 0,05  ET (% O + P)&gt; % Référence</t>
  </si>
  <si>
    <r>
      <t xml:space="preserve">*Exposures of Interest are those with p-values </t>
    </r>
    <r>
      <rPr>
        <sz val="11"/>
        <color theme="1"/>
        <rFont val="Calibri"/>
        <family val="2"/>
      </rPr>
      <t>≤</t>
    </r>
    <r>
      <rPr>
        <i/>
        <sz val="11"/>
        <color theme="1"/>
        <rFont val="Calibri"/>
        <family val="2"/>
        <scheme val="minor"/>
      </rPr>
      <t xml:space="preserve"> 0.05 and where the observed proportion is greater than the expected (reference) population [i.e. %Y+P &gt; %Reference]</t>
    </r>
  </si>
  <si>
    <t>(le français suit)</t>
  </si>
  <si>
    <t xml:space="preserve">Canada. Direction générale de la prévention et du contrôle des maladies infectieuses. Rapport Foodbook. Guelph : Agence de la santé publique du Canada; 2015.
</t>
  </si>
  <si>
    <t>Canada. Direction générale de la prévention et du contrôle des maladies infectieuses. Rapport Foodbook. Guelph : Agence de la santé publique du Canada; 2015.</t>
  </si>
  <si>
    <t xml:space="preserve">Rapport Foodbook, Tableau 6 : Proportions pondérées d’expositions aux aliments, aux animaux et à l’eau au cours des sept derniers jours, par province/territoire et à l’échelle nationale  </t>
  </si>
  <si>
    <t>Foodbook Report, Table 6: Weighted proportions of food, animal and water exposures in the past seven days, by province/territory and nationally</t>
  </si>
  <si>
    <t>Binomial probability calculation tool for food, animal and water exposures</t>
  </si>
  <si>
    <t>Foodbook Canada 
(n=10 942)</t>
  </si>
  <si>
    <t>Outil de calcul de la probabilité binomiale de l'exposition aux aliments, à l’eau et à des animaux</t>
  </si>
  <si>
    <t>**Les expositions qui présentent un intérêt comprennent des valeurs de p ≤ 0,05 et où la proportion observée est supérieure à la population référence [c.-à-% O + P&gt;% Référence]</t>
  </si>
  <si>
    <t>Version 1.0 -- April 8, 2016</t>
  </si>
  <si>
    <t>Variable name</t>
  </si>
  <si>
    <t>anytom</t>
  </si>
  <si>
    <t>iceberg</t>
  </si>
  <si>
    <t>romaine</t>
  </si>
  <si>
    <t>spinach</t>
  </si>
  <si>
    <t>mesclun</t>
  </si>
  <si>
    <t>no data</t>
  </si>
  <si>
    <t>apple</t>
  </si>
  <si>
    <t>pear</t>
  </si>
  <si>
    <t>peach</t>
  </si>
  <si>
    <t>nectarine</t>
  </si>
  <si>
    <t>apricot</t>
  </si>
  <si>
    <t>plum</t>
  </si>
  <si>
    <t>citrus</t>
  </si>
  <si>
    <t>cherry</t>
  </si>
  <si>
    <t>grape</t>
  </si>
  <si>
    <t>banana</t>
  </si>
  <si>
    <t>mango</t>
  </si>
  <si>
    <t>papaya</t>
  </si>
  <si>
    <t>kiwi</t>
  </si>
  <si>
    <t>pomegra</t>
  </si>
  <si>
    <t>pineapple</t>
  </si>
  <si>
    <t>avocado</t>
  </si>
  <si>
    <t>olive</t>
  </si>
  <si>
    <t>melon</t>
  </si>
  <si>
    <t>cantaloup</t>
  </si>
  <si>
    <t>honeydew</t>
  </si>
  <si>
    <t>watermel</t>
  </si>
  <si>
    <t>strawb</t>
  </si>
  <si>
    <t>raspb</t>
  </si>
  <si>
    <t>blueb</t>
  </si>
  <si>
    <t>blacckb</t>
  </si>
  <si>
    <t>eggraw</t>
  </si>
  <si>
    <t>milkpas</t>
  </si>
  <si>
    <t>milkunpas</t>
  </si>
  <si>
    <t>pwdmilk</t>
  </si>
  <si>
    <t>whipcream</t>
  </si>
  <si>
    <t>sourcream</t>
  </si>
  <si>
    <t>icecream</t>
  </si>
  <si>
    <t>yogurt</t>
  </si>
  <si>
    <t>milko</t>
  </si>
  <si>
    <t>anycheese</t>
  </si>
  <si>
    <t>cheddar</t>
  </si>
  <si>
    <t>mozz</t>
  </si>
  <si>
    <t>parm</t>
  </si>
  <si>
    <t>gouda</t>
  </si>
  <si>
    <t>pnbutter</t>
  </si>
  <si>
    <t>nutpaste</t>
  </si>
  <si>
    <t>feta</t>
  </si>
  <si>
    <t>hrdcheese</t>
  </si>
  <si>
    <t>scheese</t>
  </si>
  <si>
    <t>bvcheese</t>
  </si>
  <si>
    <t>fcheese</t>
  </si>
  <si>
    <t>gscheese</t>
  </si>
  <si>
    <t>procheese</t>
  </si>
  <si>
    <t>cheeseunp</t>
  </si>
  <si>
    <t>tofu</t>
  </si>
  <si>
    <t>cabbage</t>
  </si>
  <si>
    <t>cat</t>
  </si>
  <si>
    <t>dog</t>
  </si>
  <si>
    <t>bird</t>
  </si>
  <si>
    <t>reptile</t>
  </si>
  <si>
    <t>amphi</t>
  </si>
  <si>
    <t>rodent</t>
  </si>
  <si>
    <t>aquari</t>
  </si>
  <si>
    <t>cow</t>
  </si>
  <si>
    <t>goat_sheep_lamb</t>
  </si>
  <si>
    <t>horse</t>
  </si>
  <si>
    <t>pig</t>
  </si>
  <si>
    <t>poultry</t>
  </si>
  <si>
    <t>animfddry</t>
  </si>
  <si>
    <t>animfdcan</t>
  </si>
  <si>
    <t>animfdraw</t>
  </si>
  <si>
    <t>aminfdtreat</t>
  </si>
  <si>
    <t>animfdrod</t>
  </si>
  <si>
    <t>sprout</t>
  </si>
  <si>
    <t>alfalfa</t>
  </si>
  <si>
    <t>beansprouts</t>
  </si>
  <si>
    <t>cucumber</t>
  </si>
  <si>
    <t>bpeppers</t>
  </si>
  <si>
    <t>hotpep</t>
  </si>
  <si>
    <t>celery</t>
  </si>
  <si>
    <t>carrot</t>
  </si>
  <si>
    <t>anylettuce</t>
  </si>
  <si>
    <t>minicar</t>
  </si>
  <si>
    <t>pea</t>
  </si>
  <si>
    <t>gybeans</t>
  </si>
  <si>
    <t>broccoli</t>
  </si>
  <si>
    <t>cauliflo</t>
  </si>
  <si>
    <t>leek</t>
  </si>
  <si>
    <t>garlic</t>
  </si>
  <si>
    <t>mushroom</t>
  </si>
  <si>
    <t>zucchini</t>
  </si>
  <si>
    <t>onion</t>
  </si>
  <si>
    <t>whtonion</t>
  </si>
  <si>
    <t>redonion</t>
  </si>
  <si>
    <t>grnonion</t>
  </si>
  <si>
    <t>vegjuice</t>
  </si>
  <si>
    <t>tbasil</t>
  </si>
  <si>
    <t>basil</t>
  </si>
  <si>
    <t>cilantro</t>
  </si>
  <si>
    <t>tarragon</t>
  </si>
  <si>
    <t>parsley</t>
  </si>
  <si>
    <t>oherbs</t>
  </si>
  <si>
    <t>csalad</t>
  </si>
  <si>
    <t>greensal</t>
  </si>
  <si>
    <t>coleslaw</t>
  </si>
  <si>
    <t>psaladstor</t>
  </si>
  <si>
    <t>pastasal</t>
  </si>
  <si>
    <t>fruitsal</t>
  </si>
  <si>
    <t>salsa</t>
  </si>
  <si>
    <t>hummus</t>
  </si>
  <si>
    <t>unpjuice</t>
  </si>
  <si>
    <t>fruitsm</t>
  </si>
  <si>
    <t>peanut</t>
  </si>
  <si>
    <t>almond</t>
  </si>
  <si>
    <t>walnut</t>
  </si>
  <si>
    <t>hazelnut</t>
  </si>
  <si>
    <t>cashew</t>
  </si>
  <si>
    <t>pecan</t>
  </si>
  <si>
    <t>sunflwsd</t>
  </si>
  <si>
    <t>seasamesd</t>
  </si>
  <si>
    <t>tahini</t>
  </si>
  <si>
    <t>anybeef</t>
  </si>
  <si>
    <t>anyfish</t>
  </si>
  <si>
    <t>hamb</t>
  </si>
  <si>
    <t>hambhome</t>
  </si>
  <si>
    <t>hambrest</t>
  </si>
  <si>
    <t>hambpre</t>
  </si>
  <si>
    <t>bground</t>
  </si>
  <si>
    <t>bgroundraw</t>
  </si>
  <si>
    <t>rawbeef</t>
  </si>
  <si>
    <t>steak</t>
  </si>
  <si>
    <t>stewingb</t>
  </si>
  <si>
    <t>bwhole</t>
  </si>
  <si>
    <t>tomroma</t>
  </si>
  <si>
    <t>tomhot</t>
  </si>
  <si>
    <t>tombeef</t>
  </si>
  <si>
    <t>tomcherry</t>
  </si>
  <si>
    <t>anypork</t>
  </si>
  <si>
    <t>ham</t>
  </si>
  <si>
    <t>bacon</t>
  </si>
  <si>
    <t>pground</t>
  </si>
  <si>
    <t>porkparts</t>
  </si>
  <si>
    <t>anychick</t>
  </si>
  <si>
    <t>cbreaded</t>
  </si>
  <si>
    <t>cground</t>
  </si>
  <si>
    <t>chickparts</t>
  </si>
  <si>
    <t>anyturk</t>
  </si>
  <si>
    <t>tbacon</t>
  </si>
  <si>
    <t>tground</t>
  </si>
  <si>
    <t>turkparts</t>
  </si>
  <si>
    <t>poultryo</t>
  </si>
  <si>
    <t>deliany</t>
  </si>
  <si>
    <t>Q88_A</t>
  </si>
  <si>
    <t>Q88_B</t>
  </si>
  <si>
    <t>Q88_C</t>
  </si>
  <si>
    <t>Q88_D</t>
  </si>
  <si>
    <t>Q88_E</t>
  </si>
  <si>
    <t>Q88_F</t>
  </si>
  <si>
    <t>Q88_G</t>
  </si>
  <si>
    <t>Q88_H</t>
  </si>
  <si>
    <t>hotdog</t>
  </si>
  <si>
    <t>sausage</t>
  </si>
  <si>
    <t>driedmeat</t>
  </si>
  <si>
    <t>pate</t>
  </si>
  <si>
    <t>lamb</t>
  </si>
  <si>
    <t>veal</t>
  </si>
  <si>
    <t>organ</t>
  </si>
  <si>
    <t>Q90</t>
  </si>
  <si>
    <t>fishsmoke</t>
  </si>
  <si>
    <t>fishraw</t>
  </si>
  <si>
    <t>shellfish</t>
  </si>
  <si>
    <t>egg</t>
  </si>
  <si>
    <t>choc</t>
  </si>
  <si>
    <t>coldbc</t>
  </si>
  <si>
    <t>hotbc</t>
  </si>
  <si>
    <t>goat</t>
  </si>
  <si>
    <t>Q12_dv</t>
  </si>
  <si>
    <t>Q34_A</t>
  </si>
  <si>
    <t>Q34_B</t>
  </si>
  <si>
    <t>Q34_C</t>
  </si>
  <si>
    <t>Q34_D</t>
  </si>
  <si>
    <t>Q34_E</t>
  </si>
  <si>
    <t>anyberry</t>
  </si>
  <si>
    <t>Q83_D_dv</t>
  </si>
  <si>
    <t>vegez</t>
  </si>
  <si>
    <t>berriesz</t>
  </si>
  <si>
    <t>fruitz</t>
  </si>
  <si>
    <t>pizza</t>
  </si>
  <si>
    <t>potpie</t>
  </si>
  <si>
    <t>frozenm</t>
  </si>
  <si>
    <t>frozens</t>
  </si>
  <si>
    <t>dryfruit</t>
  </si>
  <si>
    <t>granola</t>
  </si>
  <si>
    <t>chips</t>
  </si>
  <si>
    <t>Q108</t>
  </si>
  <si>
    <t>Q109_A</t>
  </si>
  <si>
    <t>Q109_B</t>
  </si>
  <si>
    <t>Q109_C</t>
  </si>
  <si>
    <t>Q110_Q111_dv</t>
  </si>
  <si>
    <t>Q1</t>
  </si>
  <si>
    <t>Q3</t>
  </si>
  <si>
    <t>Q4</t>
  </si>
  <si>
    <t>Q120_A</t>
  </si>
  <si>
    <t>Q120_B</t>
  </si>
  <si>
    <t>Q120_C</t>
  </si>
  <si>
    <t>Q120_D</t>
  </si>
  <si>
    <t>Q119</t>
  </si>
  <si>
    <t>NEW VARIABLES</t>
  </si>
  <si>
    <t>NOUVELLES VARIABLES</t>
  </si>
  <si>
    <t>Variable</t>
  </si>
  <si>
    <t>Yes / Oui</t>
  </si>
  <si>
    <t>No / Non</t>
  </si>
  <si>
    <t>DK / NSP</t>
  </si>
  <si>
    <t>anygroundbeef</t>
  </si>
  <si>
    <t>animal</t>
  </si>
  <si>
    <t>Q118</t>
  </si>
  <si>
    <t>animfdtreat</t>
  </si>
  <si>
    <t>animfd</t>
  </si>
  <si>
    <t>chicko</t>
  </si>
  <si>
    <t>Other chicken</t>
  </si>
  <si>
    <t>turkeyo</t>
  </si>
  <si>
    <t>Other turkey</t>
  </si>
  <si>
    <t>game</t>
  </si>
  <si>
    <t>Game meat</t>
  </si>
  <si>
    <t>Other meat</t>
  </si>
  <si>
    <t>meato</t>
  </si>
  <si>
    <t>fisho</t>
  </si>
  <si>
    <t>Other fish</t>
  </si>
  <si>
    <t>seafoodo</t>
  </si>
  <si>
    <t>Other seafood</t>
  </si>
  <si>
    <t>tomo</t>
  </si>
  <si>
    <t>Other tomato</t>
  </si>
  <si>
    <t>olettuce</t>
  </si>
  <si>
    <t>dairyo</t>
  </si>
  <si>
    <t>Other dairy</t>
  </si>
  <si>
    <t>Other lettuce</t>
  </si>
  <si>
    <t>Other onion</t>
  </si>
  <si>
    <t>oonion</t>
  </si>
  <si>
    <t>omelon</t>
  </si>
  <si>
    <t>Other melon</t>
  </si>
  <si>
    <t>oberry</t>
  </si>
  <si>
    <t>Other berry</t>
  </si>
  <si>
    <t>Other fruit</t>
  </si>
  <si>
    <t>ofruit</t>
  </si>
  <si>
    <t>ofherb</t>
  </si>
  <si>
    <t>Other salad</t>
  </si>
  <si>
    <t>osal</t>
  </si>
  <si>
    <t>driedherb</t>
  </si>
  <si>
    <t>Dried herbs</t>
  </si>
  <si>
    <t>ofrozenfd</t>
  </si>
  <si>
    <t>Other frozen food</t>
  </si>
  <si>
    <t>onut</t>
  </si>
  <si>
    <t>Other snack food</t>
  </si>
  <si>
    <t>osnack</t>
  </si>
  <si>
    <t>pistachio</t>
  </si>
  <si>
    <t>Pistachios</t>
  </si>
  <si>
    <t>Other vegetable</t>
  </si>
  <si>
    <t>oveg</t>
  </si>
  <si>
    <t>milkdess</t>
  </si>
  <si>
    <t>Milk-containing Dessert</t>
  </si>
  <si>
    <t>Soy products</t>
  </si>
  <si>
    <t>soyprod</t>
  </si>
  <si>
    <t>arugula</t>
  </si>
  <si>
    <t>Arugula</t>
  </si>
  <si>
    <t>Bagged salads</t>
  </si>
  <si>
    <t>baggeds</t>
  </si>
  <si>
    <t>guac</t>
  </si>
  <si>
    <t>pesto</t>
  </si>
  <si>
    <t>Guacamole</t>
  </si>
  <si>
    <t>Pesto</t>
  </si>
  <si>
    <t>Other foods containing fresh berries or herbs</t>
  </si>
  <si>
    <t>ofberher</t>
  </si>
  <si>
    <t>osprout</t>
  </si>
  <si>
    <t>Other sprout types</t>
  </si>
  <si>
    <t>rawb</t>
  </si>
  <si>
    <t>Raw or undercooked beef</t>
  </si>
  <si>
    <t>porko</t>
  </si>
  <si>
    <t>Other pork</t>
  </si>
  <si>
    <t>Other beef</t>
  </si>
  <si>
    <t>beefo</t>
  </si>
  <si>
    <t>mussel</t>
  </si>
  <si>
    <t>clam</t>
  </si>
  <si>
    <t>scallop</t>
  </si>
  <si>
    <t>shrimp</t>
  </si>
  <si>
    <t>crab</t>
  </si>
  <si>
    <t>lobster</t>
  </si>
  <si>
    <t>oyster</t>
  </si>
  <si>
    <t>oysterr</t>
  </si>
  <si>
    <t>Binomial probability calculation tool for food, animal and water exposures (version 2)</t>
  </si>
  <si>
    <t>Outil de calcul de la probabilité binomiale de l'exposition aux aliments, à l’eau et à des animaux (version 2)</t>
  </si>
  <si>
    <r>
      <rPr>
        <b/>
        <sz val="11"/>
        <color theme="1"/>
        <rFont val="Calibri"/>
        <family val="2"/>
        <scheme val="minor"/>
      </rPr>
      <t>HOW TO USE THIS TOOL:
Tool A</t>
    </r>
    <r>
      <rPr>
        <sz val="11"/>
        <rFont val="Calibri"/>
      </rPr>
      <t xml:space="preserve">
Select your province/territory of interest in cell P1. Enter the total number of cases that reported Yes (Y), Probably (P), No (N) or Don't Know (DK) to each of the food exposures listed and the tool will do everything else!  The formulas used for each calculated cell appears in the menu bar at the bottom of the excel spreadsheet. 
</t>
    </r>
    <r>
      <rPr>
        <b/>
        <sz val="11"/>
        <rFont val="Calibri"/>
        <family val="2"/>
      </rPr>
      <t xml:space="preserve">Tool B
</t>
    </r>
    <r>
      <rPr>
        <sz val="11"/>
        <rFont val="Calibri"/>
        <family val="2"/>
      </rPr>
      <t>Select your province/territory of interest in cell P1. Enter your variable names and values for "Yes", "Probably", "No" and "Don't know" into the sheet "Values-Valeurs". Ensure that all of your variable names and labels are included in the "Variables" sheet. If the variable is not in Foodbook, then make sure that the value in Column B is equal to "266".</t>
    </r>
  </si>
  <si>
    <r>
      <rPr>
        <b/>
        <sz val="11"/>
        <color theme="1"/>
        <rFont val="Calibri"/>
        <family val="2"/>
        <scheme val="minor"/>
      </rPr>
      <t>COMMENT UTILISER L'OUTIL :
Outil A</t>
    </r>
    <r>
      <rPr>
        <sz val="11"/>
        <rFont val="Calibri"/>
      </rPr>
      <t xml:space="preserve">
Sélectionnez votre province / territoire d'intérêt dans la cellule P1 . Inscrivez le nombre total de cas qui ont indiqué « Oui » (O), « Probablement » (P), « Non » (N) ou « Ne sait pas » (NSP) pour chacune des expositions alimentaires énumérées, et l'outil fera tout le reste! Les formules utilisées pour chaque cellule calculée apparaissent dans la barre de menu au bas de la feuille de calcul Excel.
</t>
    </r>
    <r>
      <rPr>
        <b/>
        <sz val="11"/>
        <rFont val="Calibri"/>
        <family val="2"/>
      </rPr>
      <t xml:space="preserve">Outil B
</t>
    </r>
    <r>
      <rPr>
        <sz val="11"/>
        <rFont val="Calibri"/>
        <family val="2"/>
      </rPr>
      <t>Sélectionnez votre province / territoire d'intérêt dans la cellule P1 . Inscrivez les noms de variables et valeurs pour « Oui », « Probablement », « Non » ou « Ne sait pas »  dans la feuille « Values-Valeurs». Assurez-vous que tous les noms de variables sont inclus dans la feuille « Variables ». Si la variable n'est pas dans Foodbook, assurez-vous que la valeur de la colonne B  est égale à «266».</t>
    </r>
  </si>
  <si>
    <t>Autre poulet</t>
  </si>
  <si>
    <t>Viande de gibier</t>
  </si>
  <si>
    <t>Autres fruits de mer</t>
  </si>
  <si>
    <t>Autres viandes</t>
  </si>
  <si>
    <t>Autres poissons</t>
  </si>
  <si>
    <t>Autres tomates</t>
  </si>
  <si>
    <t>Autres dinde</t>
  </si>
  <si>
    <t>Autres laitues</t>
  </si>
  <si>
    <t>Autres produits laitiers</t>
  </si>
  <si>
    <t>Autres oignons</t>
  </si>
  <si>
    <t>Autres melons</t>
  </si>
  <si>
    <t>Autres baies</t>
  </si>
  <si>
    <t>Autres fruits</t>
  </si>
  <si>
    <t>Autres herbes fraîches</t>
  </si>
  <si>
    <t>Autres salades</t>
  </si>
  <si>
    <t>Herbes séchées</t>
  </si>
  <si>
    <t>Autres produits surgelés</t>
  </si>
  <si>
    <t>Other nuts</t>
  </si>
  <si>
    <t>Autres noix</t>
  </si>
  <si>
    <t>Oautres grignotines</t>
  </si>
  <si>
    <t>Pistaches</t>
  </si>
  <si>
    <t>Autres légumes</t>
  </si>
  <si>
    <t>Dessert au lait</t>
  </si>
  <si>
    <t>Des produits à base de soja</t>
  </si>
  <si>
    <t>Roquette</t>
  </si>
  <si>
    <t>Salades ensachées</t>
  </si>
  <si>
    <t>Autres aliments contenant des baies ou des herbes fraîches</t>
  </si>
  <si>
    <t>Autres types de germes</t>
  </si>
  <si>
    <t>Bœuf cru ou peu cuit</t>
  </si>
  <si>
    <t>Autre porc</t>
  </si>
  <si>
    <t>Autre bœufs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</si>
</sst>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0"/>
  </numFmts>
  <fonts count="33">
    <font>
      <sz val="11"/>
      <name val="Calibri"/>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name val="Calibri"/>
      <family val="2"/>
      <scheme val="minor"/>
    </font>
    <font>
      <sz val="11"/>
      <color theme="1"/>
      <name val="Calibri"/>
      <family val="2"/>
    </font>
    <font>
      <b/>
      <sz val="11"/>
      <name val="Calibri"/>
      <family val="2"/>
    </font>
    <font>
      <b/>
      <sz val="8"/>
      <color rgb="FF000000"/>
      <name val="Calibri"/>
      <family val="2"/>
    </font>
    <font>
      <b/>
      <sz val="8"/>
      <color rgb="FF618D1A"/>
      <name val="Calibri"/>
      <family val="2"/>
    </font>
    <font>
      <sz val="8"/>
      <color rgb="FF000000"/>
      <name val="Calibri"/>
      <family val="2"/>
    </font>
    <font>
      <i/>
      <sz val="8"/>
      <color rgb="FF000000"/>
      <name val="Calibri"/>
      <family val="2"/>
    </font>
    <font>
      <b/>
      <i/>
      <sz val="8"/>
      <color rgb="FF000000"/>
      <name val="Calibri"/>
      <family val="2"/>
    </font>
    <font>
      <sz val="8"/>
      <name val="Calibri"/>
      <family val="2"/>
    </font>
    <font>
      <b/>
      <sz val="8"/>
      <name val="Calibri"/>
      <family val="2"/>
    </font>
    <font>
      <sz val="10"/>
      <name val="Calibri"/>
      <family val="2"/>
    </font>
    <font>
      <b/>
      <sz val="11"/>
      <name val="Calibri"/>
      <family val="2"/>
      <scheme val="minor"/>
    </font>
    <font>
      <b/>
      <sz val="18"/>
      <name val="Calibri"/>
      <family val="2"/>
      <scheme val="minor"/>
    </font>
    <font>
      <sz val="10"/>
      <name val="Calibri"/>
      <family val="2"/>
      <scheme val="minor"/>
    </font>
    <font>
      <b/>
      <sz val="11"/>
      <color theme="1"/>
      <name val="Calibri"/>
      <family val="2"/>
      <scheme val="minor"/>
    </font>
    <font>
      <sz val="8"/>
      <color theme="1"/>
      <name val="Calibri"/>
      <family val="2"/>
      <scheme val="minor"/>
    </font>
    <font>
      <b/>
      <sz val="12"/>
      <name val="Calibri"/>
      <family val="2"/>
      <scheme val="minor"/>
    </font>
    <font>
      <b/>
      <sz val="20"/>
      <name val="Calibri"/>
      <family val="2"/>
      <scheme val="minor"/>
    </font>
    <font>
      <i/>
      <sz val="11"/>
      <color theme="1"/>
      <name val="Calibri"/>
      <family val="2"/>
      <scheme val="minor"/>
    </font>
    <font>
      <b/>
      <sz val="14"/>
      <color theme="0"/>
      <name val="Calibri"/>
      <family val="2"/>
      <scheme val="minor"/>
    </font>
    <font>
      <b/>
      <sz val="12"/>
      <color theme="0"/>
      <name val="Calibri"/>
      <family val="2"/>
      <scheme val="minor"/>
    </font>
    <font>
      <b/>
      <sz val="10"/>
      <name val="Calibri"/>
      <family val="2"/>
      <scheme val="minor"/>
    </font>
    <font>
      <b/>
      <sz val="10"/>
      <name val="Calibri"/>
      <family val="2"/>
    </font>
    <font>
      <sz val="11"/>
      <color rgb="FFFF0000"/>
      <name val="Calibri"/>
      <family val="2"/>
    </font>
    <font>
      <b/>
      <sz val="14"/>
      <name val="Calibri"/>
      <family val="2"/>
      <scheme val="minor"/>
    </font>
    <font>
      <sz val="8"/>
      <color rgb="FFFF0000"/>
      <name val="Calibri"/>
      <family val="2"/>
    </font>
    <font>
      <b/>
      <sz val="8"/>
      <name val="Calibri"/>
      <family val="2"/>
      <scheme val="minor"/>
    </font>
    <font>
      <b/>
      <sz val="16"/>
      <name val="Calibri"/>
      <family val="2"/>
      <scheme val="minor"/>
    </font>
  </fonts>
  <fills count="12">
    <fill>
      <patternFill patternType="none"/>
    </fill>
    <fill>
      <patternFill patternType="gray125"/>
    </fill>
    <fill>
      <patternFill patternType="solid">
        <fgColor rgb="FF618D1A"/>
        <bgColor indexed="64"/>
      </patternFill>
    </fill>
    <fill>
      <patternFill patternType="solid">
        <fgColor rgb="FFD8E4BC"/>
        <bgColor indexed="64"/>
      </patternFill>
    </fill>
    <fill>
      <patternFill patternType="solid">
        <fgColor rgb="FFEBF1DE"/>
        <bgColor indexed="64"/>
      </patternFill>
    </fill>
    <fill>
      <patternFill patternType="solid">
        <fgColor rgb="FFC4D79B"/>
        <bgColor indexed="64"/>
      </patternFill>
    </fill>
    <fill>
      <patternFill patternType="solid">
        <fgColor rgb="FFEAF1DD"/>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0.14999847407452621"/>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tint="-0.34998626667073579"/>
      </bottom>
      <diagonal/>
    </border>
    <border>
      <left style="thin">
        <color theme="0" tint="-0.34998626667073579"/>
      </left>
      <right/>
      <top/>
      <bottom/>
      <diagonal/>
    </border>
  </borders>
  <cellStyleXfs count="5">
    <xf numFmtId="0" fontId="0" fillId="0" borderId="0"/>
    <xf numFmtId="9"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cellStyleXfs>
  <cellXfs count="178">
    <xf numFmtId="0" fontId="0" fillId="0" borderId="0" xfId="0"/>
    <xf numFmtId="164" fontId="0" fillId="0" borderId="0" xfId="0" applyNumberFormat="1"/>
    <xf numFmtId="164"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0" fillId="0" borderId="0" xfId="0" applyBorder="1"/>
    <xf numFmtId="164" fontId="10" fillId="0" borderId="0" xfId="0" applyNumberFormat="1" applyFont="1" applyBorder="1" applyAlignment="1">
      <alignment horizontal="center" vertical="center"/>
    </xf>
    <xf numFmtId="0" fontId="0" fillId="0" borderId="0" xfId="0" applyFill="1" applyBorder="1"/>
    <xf numFmtId="0" fontId="17" fillId="0" borderId="0" xfId="0" applyFont="1" applyFill="1" applyBorder="1" applyAlignment="1">
      <alignment horizontal="center" vertical="center"/>
    </xf>
    <xf numFmtId="0" fontId="4" fillId="0" borderId="0" xfId="0" applyFont="1" applyFill="1" applyBorder="1"/>
    <xf numFmtId="164" fontId="9" fillId="0" borderId="0" xfId="0" applyNumberFormat="1" applyFont="1" applyBorder="1" applyAlignment="1">
      <alignment horizontal="center" vertical="center"/>
    </xf>
    <xf numFmtId="0" fontId="15" fillId="0" borderId="0" xfId="0" applyFont="1" applyFill="1" applyBorder="1" applyAlignment="1">
      <alignment horizontal="center"/>
    </xf>
    <xf numFmtId="0" fontId="17" fillId="0" borderId="0" xfId="0" applyFont="1" applyFill="1" applyBorder="1" applyAlignment="1">
      <alignment vertical="center"/>
    </xf>
    <xf numFmtId="0" fontId="18" fillId="0" borderId="0" xfId="0" applyFont="1" applyBorder="1" applyAlignment="1" applyProtection="1">
      <alignment horizontal="center"/>
      <protection locked="0"/>
    </xf>
    <xf numFmtId="0" fontId="5" fillId="0" borderId="0" xfId="0" applyFont="1" applyBorder="1" applyProtection="1">
      <protection locked="0"/>
    </xf>
    <xf numFmtId="0" fontId="15" fillId="0" borderId="0" xfId="0" applyFont="1" applyBorder="1" applyAlignment="1">
      <alignment horizontal="center"/>
    </xf>
    <xf numFmtId="0" fontId="8" fillId="0" borderId="1" xfId="0" applyFont="1" applyFill="1" applyBorder="1" applyAlignment="1">
      <alignment vertical="center" wrapText="1"/>
    </xf>
    <xf numFmtId="1" fontId="10" fillId="0" borderId="1" xfId="0" applyNumberFormat="1" applyFont="1" applyFill="1" applyBorder="1" applyAlignment="1">
      <alignment horizontal="center" vertical="center"/>
    </xf>
    <xf numFmtId="9" fontId="10" fillId="0" borderId="1" xfId="1"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indent="1"/>
    </xf>
    <xf numFmtId="0" fontId="11" fillId="0" borderId="1" xfId="0" applyFont="1" applyFill="1" applyBorder="1" applyAlignment="1">
      <alignment horizontal="left" vertical="center" wrapText="1" indent="2"/>
    </xf>
    <xf numFmtId="0" fontId="12" fillId="0" borderId="1" xfId="0" applyFont="1" applyFill="1" applyBorder="1" applyAlignment="1">
      <alignment horizontal="left" vertical="center" wrapText="1" indent="3"/>
    </xf>
    <xf numFmtId="0" fontId="10" fillId="0" borderId="1" xfId="0" applyFont="1" applyFill="1" applyBorder="1" applyAlignment="1">
      <alignment vertical="center" wrapText="1"/>
    </xf>
    <xf numFmtId="0" fontId="8" fillId="7" borderId="1" xfId="0" applyFont="1" applyFill="1" applyBorder="1" applyAlignment="1">
      <alignment vertical="center" wrapText="1"/>
    </xf>
    <xf numFmtId="0" fontId="4" fillId="7" borderId="1" xfId="0" applyFont="1" applyFill="1" applyBorder="1"/>
    <xf numFmtId="0" fontId="0" fillId="7" borderId="1" xfId="0" applyFill="1" applyBorder="1"/>
    <xf numFmtId="1" fontId="10" fillId="8" borderId="1" xfId="0" applyNumberFormat="1" applyFont="1" applyFill="1" applyBorder="1" applyAlignment="1">
      <alignment horizontal="center" vertical="center"/>
    </xf>
    <xf numFmtId="1" fontId="10" fillId="7" borderId="1" xfId="0" applyNumberFormat="1" applyFont="1" applyFill="1" applyBorder="1" applyAlignment="1">
      <alignment horizontal="center" vertical="center"/>
    </xf>
    <xf numFmtId="9" fontId="10" fillId="7" borderId="1" xfId="1" applyFont="1" applyFill="1" applyBorder="1" applyAlignment="1">
      <alignment horizontal="center" vertical="center"/>
    </xf>
    <xf numFmtId="164" fontId="15" fillId="0" borderId="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5" fillId="0" borderId="0" xfId="0" applyNumberFormat="1" applyFont="1" applyBorder="1" applyAlignment="1" applyProtection="1">
      <alignment horizontal="right"/>
      <protection locked="0"/>
    </xf>
    <xf numFmtId="49" fontId="8" fillId="7" borderId="1" xfId="0" applyNumberFormat="1" applyFont="1" applyFill="1" applyBorder="1" applyAlignment="1">
      <alignment vertical="center" wrapText="1"/>
    </xf>
    <xf numFmtId="49" fontId="0" fillId="0" borderId="0" xfId="0" applyNumberFormat="1" applyFill="1" applyBorder="1"/>
    <xf numFmtId="49" fontId="0" fillId="0" borderId="0" xfId="0" applyNumberFormat="1" applyBorder="1"/>
    <xf numFmtId="165" fontId="20" fillId="0" borderId="1" xfId="0" quotePrefix="1" applyNumberFormat="1" applyFont="1" applyFill="1" applyBorder="1" applyAlignment="1">
      <alignment horizontal="center" vertical="center"/>
    </xf>
    <xf numFmtId="164" fontId="20" fillId="0" borderId="1" xfId="0" quotePrefix="1" applyNumberFormat="1" applyFont="1" applyFill="1" applyBorder="1" applyAlignment="1">
      <alignment horizontal="center" vertical="center"/>
    </xf>
    <xf numFmtId="0" fontId="13" fillId="0" borderId="0" xfId="0" applyFont="1" applyAlignment="1">
      <alignment horizontal="center" vertical="center"/>
    </xf>
    <xf numFmtId="0" fontId="8" fillId="7" borderId="3" xfId="0" applyFont="1" applyFill="1" applyBorder="1" applyAlignment="1">
      <alignment vertical="center" wrapText="1"/>
    </xf>
    <xf numFmtId="0" fontId="4" fillId="7" borderId="3" xfId="0" applyFont="1" applyFill="1" applyBorder="1"/>
    <xf numFmtId="0" fontId="8" fillId="0" borderId="1" xfId="0" applyFont="1" applyBorder="1" applyAlignment="1">
      <alignment vertical="center" wrapText="1"/>
    </xf>
    <xf numFmtId="0" fontId="9" fillId="0" borderId="1" xfId="0" applyFont="1" applyBorder="1" applyAlignment="1">
      <alignment horizontal="center" vertical="center"/>
    </xf>
    <xf numFmtId="164" fontId="10" fillId="0" borderId="1" xfId="0" applyNumberFormat="1" applyFont="1" applyBorder="1" applyAlignment="1">
      <alignment horizontal="center" vertical="center"/>
    </xf>
    <xf numFmtId="164" fontId="10" fillId="3" borderId="1" xfId="0" applyNumberFormat="1" applyFont="1" applyFill="1" applyBorder="1" applyAlignment="1">
      <alignment horizontal="center" vertical="center"/>
    </xf>
    <xf numFmtId="0" fontId="10" fillId="4" borderId="1" xfId="0" applyFont="1" applyFill="1" applyBorder="1" applyAlignment="1">
      <alignment horizontal="left" vertical="center" wrapText="1" indent="1"/>
    </xf>
    <xf numFmtId="164" fontId="10" fillId="4" borderId="1" xfId="0" applyNumberFormat="1" applyFont="1" applyFill="1" applyBorder="1" applyAlignment="1">
      <alignment horizontal="center" vertical="center"/>
    </xf>
    <xf numFmtId="0" fontId="10" fillId="0" borderId="1" xfId="0" applyFont="1" applyBorder="1" applyAlignment="1">
      <alignment horizontal="left" vertical="center" wrapText="1" indent="1"/>
    </xf>
    <xf numFmtId="0" fontId="8" fillId="4" borderId="1" xfId="0" applyFont="1" applyFill="1" applyBorder="1" applyAlignment="1">
      <alignment vertical="center" wrapText="1"/>
    </xf>
    <xf numFmtId="0" fontId="11" fillId="4" borderId="1" xfId="0" applyFont="1" applyFill="1" applyBorder="1" applyAlignment="1">
      <alignment horizontal="left" vertical="center" wrapText="1" indent="2"/>
    </xf>
    <xf numFmtId="0" fontId="12" fillId="0" borderId="1" xfId="0" applyFont="1" applyBorder="1" applyAlignment="1">
      <alignment horizontal="left" vertical="center" wrapText="1" indent="3"/>
    </xf>
    <xf numFmtId="0" fontId="12" fillId="4" borderId="1" xfId="0" applyFont="1" applyFill="1" applyBorder="1" applyAlignment="1">
      <alignment horizontal="left" vertical="center" wrapText="1" indent="3"/>
    </xf>
    <xf numFmtId="0" fontId="11" fillId="0" borderId="1" xfId="0" applyFont="1" applyBorder="1" applyAlignment="1">
      <alignment horizontal="left" vertical="center" wrapText="1" indent="2"/>
    </xf>
    <xf numFmtId="0" fontId="10" fillId="0" borderId="1" xfId="0" applyFont="1" applyBorder="1" applyAlignment="1">
      <alignment vertical="center" wrapText="1"/>
    </xf>
    <xf numFmtId="164" fontId="10" fillId="5" borderId="1" xfId="0" applyNumberFormat="1" applyFont="1" applyFill="1" applyBorder="1" applyAlignment="1">
      <alignment horizontal="center" vertical="center"/>
    </xf>
    <xf numFmtId="0" fontId="14" fillId="4" borderId="1" xfId="0" applyFont="1" applyFill="1" applyBorder="1" applyAlignment="1">
      <alignment vertical="center" wrapText="1"/>
    </xf>
    <xf numFmtId="164" fontId="13" fillId="6" borderId="1" xfId="0" applyNumberFormat="1" applyFont="1" applyFill="1" applyBorder="1" applyAlignment="1">
      <alignment horizontal="center" vertical="center"/>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2" fillId="0" borderId="0" xfId="0" applyFont="1" applyFill="1" applyBorder="1" applyAlignment="1">
      <alignment vertical="center"/>
    </xf>
    <xf numFmtId="49" fontId="8" fillId="7" borderId="3" xfId="0" applyNumberFormat="1" applyFont="1" applyFill="1" applyBorder="1" applyAlignment="1">
      <alignment vertical="center" wrapText="1"/>
    </xf>
    <xf numFmtId="0" fontId="0" fillId="7" borderId="3" xfId="0" applyFill="1" applyBorder="1"/>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5" fillId="0" borderId="7" xfId="0" applyFont="1" applyFill="1" applyBorder="1" applyAlignment="1">
      <alignment horizontal="left" vertical="center"/>
    </xf>
    <xf numFmtId="0" fontId="4" fillId="0" borderId="0" xfId="0" applyFont="1" applyFill="1" applyBorder="1" applyAlignment="1">
      <alignment horizontal="left"/>
    </xf>
    <xf numFmtId="0" fontId="4" fillId="0" borderId="0" xfId="0" applyFont="1" applyBorder="1"/>
    <xf numFmtId="164" fontId="9" fillId="0" borderId="1" xfId="0" applyNumberFormat="1" applyFont="1" applyBorder="1" applyAlignment="1">
      <alignment horizontal="center" vertical="center"/>
    </xf>
    <xf numFmtId="0" fontId="8"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8" fillId="2" borderId="1" xfId="0" applyFont="1" applyFill="1" applyBorder="1" applyAlignment="1">
      <alignment horizontal="center" vertical="center" wrapText="1"/>
    </xf>
    <xf numFmtId="1" fontId="10" fillId="0" borderId="1" xfId="0" applyNumberFormat="1" applyFont="1" applyFill="1" applyBorder="1" applyAlignment="1" applyProtection="1">
      <alignment horizontal="center" vertical="center"/>
    </xf>
    <xf numFmtId="9" fontId="10" fillId="0" borderId="1" xfId="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65" fontId="20" fillId="0" borderId="1" xfId="0" quotePrefix="1" applyNumberFormat="1" applyFont="1" applyFill="1" applyBorder="1" applyAlignment="1" applyProtection="1">
      <alignment horizontal="center" vertical="center"/>
    </xf>
    <xf numFmtId="164" fontId="20" fillId="0" borderId="1" xfId="0" quotePrefix="1" applyNumberFormat="1" applyFont="1" applyFill="1" applyBorder="1" applyAlignment="1" applyProtection="1">
      <alignment horizontal="center" vertical="center"/>
    </xf>
    <xf numFmtId="1" fontId="10" fillId="7" borderId="1" xfId="0" applyNumberFormat="1" applyFont="1" applyFill="1" applyBorder="1" applyAlignment="1" applyProtection="1">
      <alignment horizontal="center" vertical="center"/>
    </xf>
    <xf numFmtId="9" fontId="10" fillId="7" borderId="1" xfId="1" applyFont="1" applyFill="1" applyBorder="1" applyAlignment="1" applyProtection="1">
      <alignment horizontal="center" vertical="center"/>
    </xf>
    <xf numFmtId="0" fontId="15" fillId="0" borderId="0" xfId="0" applyFont="1" applyFill="1" applyBorder="1" applyAlignment="1" applyProtection="1">
      <alignment horizontal="center"/>
    </xf>
    <xf numFmtId="0" fontId="8" fillId="7" borderId="3"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10" fillId="0" borderId="1" xfId="0" applyFont="1" applyFill="1" applyBorder="1" applyAlignment="1" applyProtection="1">
      <alignment horizontal="left" vertical="center" wrapText="1" indent="1"/>
    </xf>
    <xf numFmtId="0" fontId="8" fillId="7" borderId="1" xfId="0" applyFont="1" applyFill="1" applyBorder="1" applyAlignment="1" applyProtection="1">
      <alignment vertical="center" wrapText="1"/>
    </xf>
    <xf numFmtId="0" fontId="11" fillId="0" borderId="1" xfId="0" applyFont="1" applyFill="1" applyBorder="1" applyAlignment="1" applyProtection="1">
      <alignment horizontal="left" vertical="center" wrapText="1" indent="2"/>
    </xf>
    <xf numFmtId="0" fontId="12" fillId="0" borderId="1" xfId="0" applyFont="1" applyFill="1" applyBorder="1" applyAlignment="1" applyProtection="1">
      <alignment horizontal="left" vertical="center" wrapText="1" indent="3"/>
    </xf>
    <xf numFmtId="0" fontId="10" fillId="0" borderId="1" xfId="0" applyFont="1" applyFill="1" applyBorder="1" applyAlignment="1" applyProtection="1">
      <alignment vertical="center" wrapText="1"/>
    </xf>
    <xf numFmtId="0" fontId="0" fillId="0" borderId="0" xfId="0" applyFont="1" applyBorder="1"/>
    <xf numFmtId="0" fontId="22" fillId="0" borderId="0" xfId="0" applyFont="1" applyFill="1" applyBorder="1" applyAlignment="1">
      <alignment horizontal="center" vertical="center"/>
    </xf>
    <xf numFmtId="0" fontId="0" fillId="0" borderId="0" xfId="0" applyFont="1"/>
    <xf numFmtId="0" fontId="16" fillId="10" borderId="8" xfId="0" applyFont="1" applyFill="1" applyBorder="1" applyAlignment="1">
      <alignment horizontal="left" vertical="center"/>
    </xf>
    <xf numFmtId="0" fontId="22" fillId="10" borderId="9" xfId="0" applyFont="1" applyFill="1" applyBorder="1" applyAlignment="1">
      <alignment horizontal="center" vertical="center"/>
    </xf>
    <xf numFmtId="0" fontId="22" fillId="10" borderId="10" xfId="0" applyFont="1" applyFill="1" applyBorder="1" applyAlignment="1">
      <alignment horizontal="center" vertical="center"/>
    </xf>
    <xf numFmtId="0" fontId="19" fillId="0" borderId="0" xfId="0" applyFont="1"/>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23" fillId="0" borderId="0" xfId="0" applyFont="1" applyFill="1" applyBorder="1" applyAlignment="1">
      <alignment horizontal="right" vertical="center"/>
    </xf>
    <xf numFmtId="10" fontId="5" fillId="0" borderId="0" xfId="0" applyNumberFormat="1" applyFont="1" applyFill="1" applyBorder="1" applyAlignment="1">
      <alignment horizontal="center" vertical="center"/>
    </xf>
    <xf numFmtId="0" fontId="24" fillId="9" borderId="0" xfId="0" applyFont="1" applyFill="1" applyBorder="1" applyAlignment="1">
      <alignment horizontal="center" vertical="center"/>
    </xf>
    <xf numFmtId="0" fontId="25" fillId="9" borderId="0" xfId="0" applyFont="1" applyFill="1" applyBorder="1" applyAlignment="1">
      <alignment horizontal="center" vertical="center"/>
    </xf>
    <xf numFmtId="0" fontId="15" fillId="0" borderId="0" xfId="0" applyFont="1"/>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top" wrapText="1"/>
    </xf>
    <xf numFmtId="0" fontId="16" fillId="0" borderId="0" xfId="0" applyFont="1" applyBorder="1" applyAlignment="1" applyProtection="1">
      <alignment horizontal="right"/>
      <protection locked="0"/>
    </xf>
    <xf numFmtId="164" fontId="10" fillId="7" borderId="1" xfId="0" applyNumberFormat="1" applyFont="1" applyFill="1" applyBorder="1" applyAlignment="1" applyProtection="1">
      <alignment horizontal="center" vertical="center"/>
    </xf>
    <xf numFmtId="164" fontId="10" fillId="7" borderId="1" xfId="0" applyNumberFormat="1" applyFont="1" applyFill="1" applyBorder="1" applyAlignment="1">
      <alignment horizontal="center" vertical="center"/>
    </xf>
    <xf numFmtId="0" fontId="4" fillId="0" borderId="0" xfId="0" applyFont="1"/>
    <xf numFmtId="0" fontId="16" fillId="0" borderId="0" xfId="0" applyFont="1" applyBorder="1" applyAlignment="1" applyProtection="1">
      <alignment horizontal="center"/>
    </xf>
    <xf numFmtId="0" fontId="28" fillId="0" borderId="0" xfId="0" applyFont="1" applyBorder="1"/>
    <xf numFmtId="0" fontId="0" fillId="0" borderId="0" xfId="0" applyFont="1" applyFill="1" applyBorder="1"/>
    <xf numFmtId="0" fontId="29" fillId="0" borderId="0" xfId="0" applyFont="1" applyFill="1" applyBorder="1" applyAlignment="1">
      <alignment vertical="center"/>
    </xf>
    <xf numFmtId="0" fontId="17" fillId="0" borderId="0" xfId="0" applyFont="1" applyFill="1" applyBorder="1" applyAlignment="1">
      <alignment horizontal="center" vertical="center"/>
    </xf>
    <xf numFmtId="0" fontId="26" fillId="0" borderId="1" xfId="0" applyFont="1" applyFill="1" applyBorder="1" applyAlignment="1">
      <alignment horizontal="center" vertical="center" wrapText="1"/>
    </xf>
    <xf numFmtId="0" fontId="17" fillId="0" borderId="0" xfId="0" applyFont="1" applyFill="1" applyBorder="1" applyAlignment="1">
      <alignment horizontal="center" vertical="center"/>
    </xf>
    <xf numFmtId="0" fontId="26" fillId="0" borderId="3" xfId="0" applyFont="1" applyFill="1" applyBorder="1" applyAlignment="1">
      <alignment horizontal="center" vertical="top" wrapText="1"/>
    </xf>
    <xf numFmtId="0" fontId="8" fillId="2" borderId="1" xfId="0" applyFont="1" applyFill="1" applyBorder="1" applyAlignment="1">
      <alignment horizontal="left" vertical="center" wrapText="1"/>
    </xf>
    <xf numFmtId="0" fontId="9" fillId="0" borderId="17" xfId="0" applyFont="1" applyFill="1" applyBorder="1" applyAlignment="1">
      <alignment horizontal="center" vertical="center"/>
    </xf>
    <xf numFmtId="0" fontId="26" fillId="0" borderId="1" xfId="0" applyFont="1" applyFill="1" applyBorder="1" applyAlignment="1">
      <alignment horizontal="center" vertical="top" wrapText="1"/>
    </xf>
    <xf numFmtId="0" fontId="13" fillId="0" borderId="1" xfId="0" applyFont="1" applyFill="1" applyBorder="1" applyAlignment="1">
      <alignment horizontal="center" vertical="center"/>
    </xf>
    <xf numFmtId="0" fontId="13" fillId="0" borderId="0" xfId="0" applyFont="1" applyFill="1" applyBorder="1" applyAlignment="1">
      <alignment vertical="center"/>
    </xf>
    <xf numFmtId="0" fontId="30" fillId="0" borderId="0" xfId="0" applyFont="1" applyBorder="1" applyAlignment="1">
      <alignment vertical="center"/>
    </xf>
    <xf numFmtId="0" fontId="13" fillId="0" borderId="0" xfId="0" applyFont="1" applyBorder="1" applyAlignment="1">
      <alignment vertical="center"/>
    </xf>
    <xf numFmtId="0" fontId="8"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center"/>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0" borderId="1" xfId="0" applyFont="1" applyBorder="1" applyAlignment="1">
      <alignment horizontal="left" vertical="center" wrapText="1"/>
    </xf>
    <xf numFmtId="0" fontId="4" fillId="0" borderId="0" xfId="0" applyFont="1" applyAlignment="1">
      <alignment horizontal="left"/>
    </xf>
    <xf numFmtId="0" fontId="8" fillId="0" borderId="1" xfId="0" applyFont="1" applyBorder="1" applyAlignment="1">
      <alignment horizontal="left" vertical="center" wrapText="1"/>
    </xf>
    <xf numFmtId="0" fontId="13" fillId="11" borderId="1" xfId="0" applyFont="1" applyFill="1" applyBorder="1" applyAlignment="1">
      <alignment horizontal="center" vertical="center"/>
    </xf>
    <xf numFmtId="0" fontId="31" fillId="0" borderId="0" xfId="0" applyFont="1" applyBorder="1" applyAlignment="1" applyProtection="1">
      <alignment horizontal="center" vertical="center" wrapText="1"/>
      <protection locked="0"/>
    </xf>
    <xf numFmtId="0" fontId="13" fillId="0" borderId="0" xfId="0" applyFont="1" applyBorder="1"/>
    <xf numFmtId="0" fontId="31" fillId="0" borderId="0" xfId="0" applyFont="1" applyFill="1" applyBorder="1" applyAlignment="1">
      <alignment horizontal="center" vertical="center" wrapText="1"/>
    </xf>
    <xf numFmtId="0" fontId="13" fillId="0" borderId="0" xfId="0" applyFont="1" applyBorder="1" applyAlignment="1">
      <alignment horizontal="center"/>
    </xf>
    <xf numFmtId="0" fontId="32" fillId="0" borderId="0" xfId="0" applyFont="1" applyFill="1" applyBorder="1" applyAlignment="1">
      <alignment horizontal="center" vertical="center"/>
    </xf>
    <xf numFmtId="0" fontId="4"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Border="1" applyAlignment="1" applyProtection="1">
      <alignment horizontal="center"/>
      <protection locked="0"/>
    </xf>
    <xf numFmtId="0" fontId="21" fillId="0" borderId="0" xfId="0" applyFont="1" applyBorder="1" applyAlignment="1" applyProtection="1">
      <alignment horizontal="right" vertical="center" wrapText="1"/>
      <protection locked="0"/>
    </xf>
    <xf numFmtId="0" fontId="16" fillId="0" borderId="0" xfId="0" applyFont="1" applyBorder="1" applyAlignment="1" applyProtection="1">
      <alignment horizontal="center" vertical="center"/>
      <protection locked="0"/>
    </xf>
    <xf numFmtId="0" fontId="16" fillId="0" borderId="1" xfId="0" applyFont="1" applyFill="1" applyBorder="1" applyAlignment="1">
      <alignment horizontal="left" vertical="center"/>
    </xf>
    <xf numFmtId="0" fontId="26" fillId="0" borderId="2" xfId="0" applyFont="1" applyFill="1" applyBorder="1" applyAlignment="1">
      <alignment horizontal="center" vertical="top" wrapText="1"/>
    </xf>
    <xf numFmtId="0" fontId="26" fillId="0" borderId="3" xfId="0" applyFont="1" applyFill="1" applyBorder="1" applyAlignment="1">
      <alignment horizontal="center" vertical="top"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26" fillId="0" borderId="1" xfId="0" applyFont="1" applyFill="1" applyBorder="1" applyAlignment="1">
      <alignment horizontal="center" vertical="top" wrapText="1"/>
    </xf>
    <xf numFmtId="0" fontId="7" fillId="0" borderId="16" xfId="0" applyFont="1" applyBorder="1" applyAlignment="1">
      <alignment horizontal="left" vertical="center" wrapText="1"/>
    </xf>
    <xf numFmtId="0" fontId="7" fillId="0" borderId="0" xfId="0" applyFont="1" applyAlignment="1">
      <alignment horizontal="left" vertical="center" wrapText="1"/>
    </xf>
    <xf numFmtId="0" fontId="29" fillId="0" borderId="0" xfId="0" applyFont="1" applyFill="1" applyBorder="1" applyAlignment="1">
      <alignment horizontal="left" vertical="center"/>
    </xf>
    <xf numFmtId="0" fontId="5" fillId="0" borderId="0" xfId="0" quotePrefix="1" applyFont="1" applyBorder="1" applyAlignment="1" applyProtection="1">
      <alignment horizontal="left"/>
      <protection locked="0"/>
    </xf>
    <xf numFmtId="0" fontId="13" fillId="0" borderId="1" xfId="0" applyFont="1" applyFill="1" applyBorder="1" applyAlignment="1">
      <alignment horizontal="left" vertical="center"/>
    </xf>
    <xf numFmtId="0" fontId="0" fillId="0" borderId="0" xfId="0" applyBorder="1" applyAlignment="1">
      <alignment horizontal="left"/>
    </xf>
    <xf numFmtId="0" fontId="5" fillId="0" borderId="0" xfId="0" applyFont="1" applyBorder="1" applyAlignment="1" applyProtection="1">
      <alignment horizontal="left"/>
      <protection locked="0"/>
    </xf>
  </cellXfs>
  <cellStyles count="5">
    <cellStyle name="Comma 2" xfId="4"/>
    <cellStyle name="Normal" xfId="0" builtinId="0"/>
    <cellStyle name="Normal 2" xfId="3"/>
    <cellStyle name="Normal 3" xfId="2"/>
    <cellStyle name="Percent" xfId="1" builtinId="5"/>
  </cellStyles>
  <dxfs count="121">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color theme="0" tint="-0.24994659260841701"/>
      </font>
    </dxf>
    <dxf>
      <font>
        <b/>
        <i val="0"/>
        <color theme="3"/>
      </font>
      <fill>
        <patternFill>
          <bgColor theme="4" tint="0.79998168889431442"/>
        </patternFill>
      </fill>
    </dxf>
    <dxf>
      <font>
        <b val="0"/>
        <i val="0"/>
        <color theme="0" tint="-0.14996795556505021"/>
      </font>
    </dxf>
    <dxf>
      <font>
        <b val="0"/>
        <i val="0"/>
        <color theme="0" tint="-0.14996795556505021"/>
      </font>
    </dxf>
    <dxf>
      <font>
        <color theme="0" tint="-0.24994659260841701"/>
      </font>
    </dxf>
    <dxf>
      <font>
        <b/>
        <i val="0"/>
        <color theme="3"/>
      </font>
      <fill>
        <patternFill>
          <bgColor theme="4" tint="0.79998168889431442"/>
        </patternFill>
      </fill>
    </dxf>
    <dxf>
      <font>
        <b val="0"/>
        <i val="0"/>
        <color theme="0" tint="-0.14996795556505021"/>
      </font>
    </dxf>
    <dxf>
      <font>
        <color theme="0" tint="-0.24994659260841701"/>
      </font>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color theme="0" tint="-0.24994659260841701"/>
      </font>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val="0"/>
        <i val="0"/>
        <color theme="0" tint="-0.14996795556505021"/>
      </font>
    </dxf>
    <dxf>
      <font>
        <b val="0"/>
        <i val="0"/>
        <color theme="0" tint="-0.1499679555650502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val="0"/>
        <i val="0"/>
        <color theme="0" tint="-0.14996795556505021"/>
      </font>
    </dxf>
    <dxf>
      <font>
        <b val="0"/>
        <i val="0"/>
        <color theme="0" tint="-0.14996795556505021"/>
      </font>
    </dxf>
    <dxf>
      <font>
        <b val="0"/>
        <i val="0"/>
        <color theme="0" tint="-0.14996795556505021"/>
      </font>
    </dxf>
    <dxf>
      <font>
        <color theme="0" tint="-0.24994659260841701"/>
      </font>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i val="0"/>
        <u val="none"/>
        <color theme="3"/>
      </font>
      <fill>
        <patternFill patternType="none">
          <fgColor indexed="64"/>
          <bgColor auto="1"/>
        </patternFill>
      </fill>
    </dxf>
    <dxf>
      <font>
        <color theme="0" tint="-0.14996795556505021"/>
      </font>
    </dxf>
    <dxf>
      <font>
        <b/>
        <i val="0"/>
        <color theme="3"/>
      </font>
      <fill>
        <patternFill>
          <bgColor theme="4" tint="0.79998168889431442"/>
        </patternFill>
      </fill>
    </dxf>
    <dxf>
      <font>
        <b val="0"/>
        <i val="0"/>
        <color theme="0" tint="-0.14996795556505021"/>
      </font>
    </dxf>
    <dxf>
      <font>
        <b val="0"/>
        <i val="0"/>
        <color theme="0" tint="-0.14996795556505021"/>
      </font>
    </dxf>
  </dxfs>
  <tableStyles count="0" defaultTableStyle="TableStyleMedium2" defaultPivotStyle="PivotStyleLight16"/>
  <colors>
    <mruColors>
      <color rgb="FF99FFCC"/>
      <color rgb="FFFFFF99"/>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P22"/>
  <sheetViews>
    <sheetView showGridLines="0" tabSelected="1" workbookViewId="0"/>
  </sheetViews>
  <sheetFormatPr defaultColWidth="9.140625" defaultRowHeight="15"/>
  <cols>
    <col min="1" max="1" width="3" style="92" customWidth="1"/>
    <col min="2" max="12" width="13.5703125" style="92" customWidth="1"/>
    <col min="13" max="16384" width="9.140625" style="92"/>
  </cols>
  <sheetData>
    <row r="1" spans="2:16">
      <c r="B1" s="111" t="s">
        <v>585</v>
      </c>
    </row>
    <row r="2" spans="2:16" s="90" customFormat="1" ht="26.25">
      <c r="B2" s="148" t="s">
        <v>885</v>
      </c>
      <c r="C2" s="148"/>
      <c r="D2" s="148"/>
      <c r="E2" s="148"/>
      <c r="F2" s="148"/>
      <c r="G2" s="148"/>
      <c r="H2" s="148"/>
      <c r="I2" s="148"/>
      <c r="J2" s="148"/>
      <c r="K2" s="148"/>
      <c r="L2" s="148"/>
      <c r="M2" s="62"/>
      <c r="N2" s="62"/>
      <c r="O2" s="62"/>
      <c r="P2" s="62"/>
    </row>
    <row r="3" spans="2:16" ht="7.5" customHeight="1">
      <c r="B3" s="91"/>
      <c r="C3" s="91"/>
      <c r="D3" s="91"/>
      <c r="E3" s="91"/>
      <c r="F3" s="91"/>
      <c r="G3" s="91"/>
      <c r="H3" s="91"/>
      <c r="I3" s="91"/>
      <c r="J3" s="91"/>
      <c r="K3" s="91"/>
      <c r="L3" s="91"/>
      <c r="M3" s="62"/>
      <c r="N3" s="62"/>
      <c r="O3" s="62"/>
      <c r="P3" s="62"/>
    </row>
    <row r="4" spans="2:16" s="96" customFormat="1" ht="26.25">
      <c r="B4" s="93" t="s">
        <v>571</v>
      </c>
      <c r="C4" s="94"/>
      <c r="D4" s="94"/>
      <c r="E4" s="94"/>
      <c r="F4" s="94"/>
      <c r="G4" s="94"/>
      <c r="H4" s="94"/>
      <c r="I4" s="94"/>
      <c r="J4" s="94"/>
      <c r="K4" s="94"/>
      <c r="L4" s="95"/>
      <c r="M4" s="91"/>
      <c r="N4" s="91"/>
      <c r="O4" s="91"/>
      <c r="P4" s="91"/>
    </row>
    <row r="5" spans="2:16" s="97" customFormat="1" ht="52.5" customHeight="1">
      <c r="B5" s="149" t="s">
        <v>580</v>
      </c>
      <c r="C5" s="150"/>
      <c r="D5" s="150"/>
      <c r="E5" s="150"/>
      <c r="F5" s="150"/>
      <c r="G5" s="150"/>
      <c r="H5" s="150"/>
      <c r="I5" s="150"/>
      <c r="J5" s="150"/>
      <c r="K5" s="150"/>
      <c r="L5" s="151"/>
      <c r="P5" s="98"/>
    </row>
    <row r="6" spans="2:16" s="97" customFormat="1" ht="117" customHeight="1">
      <c r="B6" s="149" t="s">
        <v>887</v>
      </c>
      <c r="C6" s="150"/>
      <c r="D6" s="150"/>
      <c r="E6" s="150"/>
      <c r="F6" s="150"/>
      <c r="G6" s="150"/>
      <c r="H6" s="150"/>
      <c r="I6" s="150"/>
      <c r="J6" s="150"/>
      <c r="K6" s="150"/>
      <c r="L6" s="151"/>
      <c r="P6" s="98"/>
    </row>
    <row r="7" spans="2:16" s="97" customFormat="1" ht="27.75" customHeight="1">
      <c r="B7" s="152" t="s">
        <v>584</v>
      </c>
      <c r="C7" s="153"/>
      <c r="D7" s="153"/>
      <c r="E7" s="153"/>
      <c r="F7" s="153"/>
      <c r="G7" s="153"/>
      <c r="H7" s="153"/>
      <c r="I7" s="153"/>
      <c r="J7" s="153"/>
      <c r="K7" s="153"/>
      <c r="L7" s="154"/>
      <c r="P7" s="98"/>
    </row>
    <row r="8" spans="2:16" s="97" customFormat="1">
      <c r="C8" s="99"/>
      <c r="D8" s="99"/>
      <c r="E8" s="99"/>
      <c r="F8" s="99"/>
      <c r="G8" s="100"/>
      <c r="P8" s="98"/>
    </row>
    <row r="9" spans="2:16" s="96" customFormat="1" ht="26.25">
      <c r="B9" s="93" t="s">
        <v>573</v>
      </c>
      <c r="C9" s="94"/>
      <c r="D9" s="94"/>
      <c r="E9" s="94"/>
      <c r="F9" s="94"/>
      <c r="G9" s="94"/>
      <c r="H9" s="94"/>
      <c r="I9" s="94"/>
      <c r="J9" s="94"/>
      <c r="K9" s="94"/>
      <c r="L9" s="95"/>
      <c r="M9" s="91"/>
      <c r="N9" s="91"/>
      <c r="O9" s="91"/>
      <c r="P9" s="91"/>
    </row>
    <row r="10" spans="2:16" s="97" customFormat="1" ht="23.25" customHeight="1">
      <c r="B10" s="158" t="s">
        <v>572</v>
      </c>
      <c r="C10" s="156"/>
      <c r="D10" s="156"/>
      <c r="E10" s="156"/>
      <c r="F10" s="156"/>
      <c r="G10" s="156"/>
      <c r="H10" s="156"/>
      <c r="I10" s="156"/>
      <c r="J10" s="156"/>
      <c r="K10" s="156"/>
      <c r="L10" s="157"/>
      <c r="P10" s="98"/>
    </row>
    <row r="11" spans="2:16" s="97" customFormat="1">
      <c r="C11" s="98"/>
      <c r="D11" s="99"/>
      <c r="E11" s="99"/>
      <c r="F11" s="98"/>
      <c r="H11" s="101"/>
      <c r="I11" s="98"/>
      <c r="J11" s="98"/>
      <c r="P11" s="98"/>
    </row>
    <row r="12" spans="2:16" s="90" customFormat="1" ht="40.5" customHeight="1">
      <c r="B12" s="148" t="s">
        <v>886</v>
      </c>
      <c r="C12" s="148"/>
      <c r="D12" s="148"/>
      <c r="E12" s="148"/>
      <c r="F12" s="148"/>
      <c r="G12" s="148"/>
      <c r="H12" s="148"/>
      <c r="I12" s="148"/>
      <c r="J12" s="148"/>
      <c r="K12" s="148"/>
      <c r="L12" s="148"/>
      <c r="M12" s="62"/>
      <c r="N12" s="62"/>
      <c r="O12" s="62"/>
      <c r="P12" s="62"/>
    </row>
    <row r="13" spans="2:16" ht="4.5" customHeight="1">
      <c r="B13" s="91"/>
      <c r="C13" s="91"/>
      <c r="D13" s="91"/>
      <c r="E13" s="91"/>
      <c r="F13" s="91"/>
      <c r="G13" s="91"/>
      <c r="H13" s="91"/>
      <c r="I13" s="91"/>
      <c r="J13" s="91"/>
      <c r="K13" s="91"/>
      <c r="L13" s="91"/>
      <c r="M13" s="62"/>
      <c r="N13" s="62"/>
      <c r="O13" s="62"/>
      <c r="P13" s="62"/>
    </row>
    <row r="14" spans="2:16" s="96" customFormat="1" ht="27" customHeight="1">
      <c r="B14" s="93" t="s">
        <v>574</v>
      </c>
      <c r="C14" s="94"/>
      <c r="D14" s="94"/>
      <c r="E14" s="94"/>
      <c r="F14" s="94"/>
      <c r="G14" s="94"/>
      <c r="H14" s="94"/>
      <c r="I14" s="94"/>
      <c r="J14" s="94"/>
      <c r="K14" s="94"/>
      <c r="L14" s="95"/>
      <c r="M14" s="91"/>
      <c r="N14" s="91"/>
      <c r="O14" s="91"/>
      <c r="P14" s="91"/>
    </row>
    <row r="15" spans="2:16" s="97" customFormat="1" ht="66" customHeight="1">
      <c r="B15" s="149" t="s">
        <v>581</v>
      </c>
      <c r="C15" s="150"/>
      <c r="D15" s="150"/>
      <c r="E15" s="150"/>
      <c r="F15" s="150"/>
      <c r="G15" s="150"/>
      <c r="H15" s="150"/>
      <c r="I15" s="150"/>
      <c r="J15" s="150"/>
      <c r="K15" s="150"/>
      <c r="L15" s="151"/>
      <c r="P15" s="98"/>
    </row>
    <row r="16" spans="2:16" s="97" customFormat="1" ht="142.5" customHeight="1">
      <c r="B16" s="149" t="s">
        <v>888</v>
      </c>
      <c r="C16" s="150"/>
      <c r="D16" s="150"/>
      <c r="E16" s="150"/>
      <c r="F16" s="150"/>
      <c r="G16" s="150"/>
      <c r="H16" s="150"/>
      <c r="I16" s="150"/>
      <c r="J16" s="150"/>
      <c r="K16" s="150"/>
      <c r="L16" s="151"/>
      <c r="P16" s="98"/>
    </row>
    <row r="17" spans="2:16" s="97" customFormat="1" ht="37.5" customHeight="1">
      <c r="B17" s="152" t="s">
        <v>593</v>
      </c>
      <c r="C17" s="153"/>
      <c r="D17" s="153"/>
      <c r="E17" s="153"/>
      <c r="F17" s="153"/>
      <c r="G17" s="153"/>
      <c r="H17" s="153"/>
      <c r="I17" s="153"/>
      <c r="J17" s="153"/>
      <c r="K17" s="153"/>
      <c r="L17" s="154"/>
      <c r="P17" s="98"/>
    </row>
    <row r="18" spans="2:16" s="97" customFormat="1" ht="27" customHeight="1">
      <c r="C18" s="99"/>
      <c r="D18" s="99"/>
      <c r="E18" s="99"/>
      <c r="F18" s="99"/>
      <c r="G18" s="100"/>
      <c r="P18" s="98"/>
    </row>
    <row r="19" spans="2:16" s="96" customFormat="1" ht="27" customHeight="1">
      <c r="B19" s="93" t="s">
        <v>575</v>
      </c>
      <c r="C19" s="94"/>
      <c r="D19" s="94"/>
      <c r="E19" s="94"/>
      <c r="F19" s="94"/>
      <c r="G19" s="94"/>
      <c r="H19" s="94"/>
      <c r="I19" s="94"/>
      <c r="J19" s="94"/>
      <c r="K19" s="94"/>
      <c r="L19" s="95"/>
      <c r="M19" s="91"/>
      <c r="N19" s="91"/>
      <c r="O19" s="91"/>
      <c r="P19" s="91"/>
    </row>
    <row r="20" spans="2:16" s="97" customFormat="1" ht="25.5" customHeight="1">
      <c r="B20" s="155" t="s">
        <v>587</v>
      </c>
      <c r="C20" s="156"/>
      <c r="D20" s="156"/>
      <c r="E20" s="156"/>
      <c r="F20" s="156"/>
      <c r="G20" s="156"/>
      <c r="H20" s="156"/>
      <c r="I20" s="156"/>
      <c r="J20" s="156"/>
      <c r="K20" s="156"/>
      <c r="L20" s="157"/>
      <c r="P20" s="98"/>
    </row>
    <row r="21" spans="2:16" s="97" customFormat="1">
      <c r="C21" s="99"/>
      <c r="D21" s="99"/>
      <c r="E21" s="99"/>
      <c r="F21" s="99"/>
      <c r="G21" s="102"/>
      <c r="H21" s="99"/>
      <c r="I21" s="99"/>
      <c r="J21" s="99"/>
      <c r="K21" s="102"/>
      <c r="L21" s="102"/>
      <c r="M21" s="102"/>
      <c r="P21" s="98"/>
    </row>
    <row r="22" spans="2:16" s="97" customFormat="1">
      <c r="B22" s="97" t="s">
        <v>594</v>
      </c>
      <c r="C22" s="99"/>
      <c r="D22" s="99"/>
      <c r="E22" s="99"/>
      <c r="F22" s="99"/>
      <c r="G22" s="100"/>
      <c r="P22" s="98"/>
    </row>
  </sheetData>
  <sheetProtection sheet="1" objects="1" scenarios="1"/>
  <mergeCells count="10">
    <mergeCell ref="B2:L2"/>
    <mergeCell ref="B5:L5"/>
    <mergeCell ref="B6:L6"/>
    <mergeCell ref="B7:L7"/>
    <mergeCell ref="B10:L10"/>
    <mergeCell ref="B12:L12"/>
    <mergeCell ref="B15:L15"/>
    <mergeCell ref="B16:L16"/>
    <mergeCell ref="B17:L17"/>
    <mergeCell ref="B20:L2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5"/>
  <sheetData>
    <row r="1" spans="1:3">
      <c r="A1" s="2" t="s">
        <v>246</v>
      </c>
      <c r="B1" s="3" t="s">
        <v>284</v>
      </c>
      <c r="C1" s="105">
        <v>1273</v>
      </c>
    </row>
    <row r="2" spans="1:3">
      <c r="A2" s="2" t="s">
        <v>247</v>
      </c>
      <c r="B2" s="3" t="s">
        <v>285</v>
      </c>
      <c r="C2" s="105">
        <v>1267</v>
      </c>
    </row>
    <row r="3" spans="1:3">
      <c r="A3" s="2" t="s">
        <v>248</v>
      </c>
      <c r="B3" s="3" t="s">
        <v>286</v>
      </c>
      <c r="C3" s="105">
        <v>839</v>
      </c>
    </row>
    <row r="4" spans="1:3">
      <c r="A4" s="2" t="s">
        <v>244</v>
      </c>
      <c r="B4" s="3" t="s">
        <v>287</v>
      </c>
      <c r="C4" s="105">
        <v>842</v>
      </c>
    </row>
    <row r="5" spans="1:3">
      <c r="A5" s="2" t="s">
        <v>242</v>
      </c>
      <c r="B5" s="3" t="s">
        <v>288</v>
      </c>
      <c r="C5" s="105">
        <v>1674</v>
      </c>
    </row>
    <row r="6" spans="1:3">
      <c r="A6" s="2" t="s">
        <v>243</v>
      </c>
      <c r="B6" s="3" t="s">
        <v>289</v>
      </c>
      <c r="C6" s="105">
        <v>1677</v>
      </c>
    </row>
    <row r="7" spans="1:3">
      <c r="A7" s="2" t="s">
        <v>249</v>
      </c>
      <c r="B7" s="3" t="s">
        <v>290</v>
      </c>
      <c r="C7" s="105">
        <v>616</v>
      </c>
    </row>
    <row r="8" spans="1:3">
      <c r="A8" s="2" t="s">
        <v>250</v>
      </c>
      <c r="B8" s="3" t="s">
        <v>291</v>
      </c>
      <c r="C8" s="105">
        <v>637</v>
      </c>
    </row>
    <row r="9" spans="1:3">
      <c r="A9" s="2" t="s">
        <v>251</v>
      </c>
      <c r="B9" s="3" t="s">
        <v>292</v>
      </c>
      <c r="C9" s="105">
        <v>445</v>
      </c>
    </row>
    <row r="10" spans="1:3">
      <c r="A10" s="2" t="s">
        <v>252</v>
      </c>
      <c r="B10" s="3" t="s">
        <v>293</v>
      </c>
      <c r="C10" s="105">
        <v>437</v>
      </c>
    </row>
    <row r="11" spans="1:3">
      <c r="A11" s="2" t="s">
        <v>253</v>
      </c>
      <c r="B11" s="3" t="s">
        <v>294</v>
      </c>
      <c r="C11" s="105">
        <v>402</v>
      </c>
    </row>
    <row r="12" spans="1:3">
      <c r="A12" s="2" t="s">
        <v>254</v>
      </c>
      <c r="B12" s="3" t="s">
        <v>295</v>
      </c>
      <c r="C12" s="105">
        <v>458</v>
      </c>
    </row>
    <row r="13" spans="1:3">
      <c r="A13" s="2" t="s">
        <v>255</v>
      </c>
      <c r="B13" s="3" t="s">
        <v>296</v>
      </c>
      <c r="C13" s="105">
        <v>375</v>
      </c>
    </row>
    <row r="14" spans="1:3">
      <c r="A14" s="29" t="s">
        <v>256</v>
      </c>
      <c r="B14" s="29" t="s">
        <v>256</v>
      </c>
      <c r="C14" s="105">
        <v>10942</v>
      </c>
    </row>
    <row r="15" spans="1:3">
      <c r="A15" s="29"/>
      <c r="B15" s="29"/>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70"/>
  <sheetViews>
    <sheetView showGridLines="0" zoomScale="90" zoomScaleNormal="90" workbookViewId="0">
      <pane xSplit="1" ySplit="4" topLeftCell="B5" activePane="bottomRight" state="frozen"/>
      <selection pane="topRight" activeCell="B1" sqref="B1"/>
      <selection pane="bottomLeft" activeCell="A5" sqref="A5"/>
      <selection pane="bottomRight"/>
    </sheetView>
  </sheetViews>
  <sheetFormatPr defaultColWidth="9.140625" defaultRowHeight="15"/>
  <cols>
    <col min="1" max="1" width="4.42578125" style="14" customWidth="1"/>
    <col min="2" max="2" width="32.5703125" style="4" customWidth="1"/>
    <col min="3" max="6" width="4.7109375" style="4" customWidth="1"/>
    <col min="7" max="8" width="6.140625" style="4" customWidth="1"/>
    <col min="9" max="9" width="8.140625" style="4" customWidth="1"/>
    <col min="10" max="10" width="7.7109375" style="4" customWidth="1"/>
    <col min="11" max="11" width="10.42578125" style="4" customWidth="1"/>
    <col min="12" max="12" width="8.42578125" style="4" customWidth="1"/>
    <col min="13" max="13" width="12.7109375" style="34" customWidth="1"/>
    <col min="14" max="14" width="9.85546875" style="4" customWidth="1"/>
    <col min="15" max="15" width="9.140625" style="4" customWidth="1"/>
    <col min="16" max="16" width="13.7109375" style="4" customWidth="1"/>
    <col min="17" max="17" width="9.140625" style="4"/>
    <col min="18" max="18" width="19.5703125" style="4" customWidth="1"/>
    <col min="19" max="16384" width="9.140625" style="4"/>
  </cols>
  <sheetData>
    <row r="1" spans="1:18" s="13" customFormat="1" ht="23.25">
      <c r="A1" s="12"/>
      <c r="B1" s="115" t="s">
        <v>590</v>
      </c>
      <c r="C1" s="11"/>
      <c r="D1" s="11"/>
      <c r="E1" s="11"/>
      <c r="F1" s="11"/>
      <c r="G1" s="11"/>
      <c r="H1" s="11"/>
      <c r="I1" s="11"/>
      <c r="J1" s="11"/>
      <c r="K1" s="11"/>
      <c r="L1" s="11"/>
      <c r="M1" s="30"/>
      <c r="N1" s="161" t="s">
        <v>576</v>
      </c>
      <c r="O1" s="161"/>
      <c r="P1" s="103" t="s">
        <v>246</v>
      </c>
    </row>
    <row r="2" spans="1:18" s="13" customFormat="1" ht="12.75" customHeight="1">
      <c r="A2" s="12"/>
      <c r="D2" s="7"/>
      <c r="E2" s="7"/>
      <c r="F2" s="7"/>
      <c r="G2" s="7"/>
      <c r="H2" s="7"/>
      <c r="I2" s="7"/>
      <c r="J2" s="7"/>
      <c r="K2" s="7"/>
      <c r="L2" s="7"/>
      <c r="M2" s="31"/>
      <c r="O2" s="108" t="s">
        <v>578</v>
      </c>
      <c r="P2" s="112">
        <f>VLOOKUP(P1,PTs!A1:C14,3,FALSE)</f>
        <v>1273</v>
      </c>
    </row>
    <row r="3" spans="1:18" s="13" customFormat="1" ht="15" customHeight="1">
      <c r="A3" s="162" t="s">
        <v>555</v>
      </c>
      <c r="B3" s="163" t="s">
        <v>0</v>
      </c>
      <c r="C3" s="159" t="s">
        <v>547</v>
      </c>
      <c r="D3" s="159"/>
      <c r="E3" s="159"/>
      <c r="F3" s="159"/>
      <c r="G3" s="159" t="s">
        <v>1</v>
      </c>
      <c r="H3" s="159"/>
      <c r="I3" s="159" t="s">
        <v>5</v>
      </c>
      <c r="J3" s="159"/>
      <c r="K3" s="164" t="s">
        <v>591</v>
      </c>
      <c r="L3" s="160" t="s">
        <v>553</v>
      </c>
      <c r="M3" s="160"/>
      <c r="N3" s="106" t="s">
        <v>577</v>
      </c>
      <c r="O3" s="160" t="s">
        <v>553</v>
      </c>
      <c r="P3" s="160"/>
    </row>
    <row r="4" spans="1:18" s="13" customFormat="1" ht="25.5">
      <c r="A4" s="162"/>
      <c r="B4" s="163"/>
      <c r="C4" s="65" t="s">
        <v>548</v>
      </c>
      <c r="D4" s="65" t="s">
        <v>549</v>
      </c>
      <c r="E4" s="65" t="s">
        <v>550</v>
      </c>
      <c r="F4" s="65" t="s">
        <v>551</v>
      </c>
      <c r="G4" s="65" t="s">
        <v>2</v>
      </c>
      <c r="H4" s="65" t="s">
        <v>3</v>
      </c>
      <c r="I4" s="65" t="s">
        <v>552</v>
      </c>
      <c r="J4" s="65" t="s">
        <v>4</v>
      </c>
      <c r="K4" s="165"/>
      <c r="L4" s="65" t="s">
        <v>554</v>
      </c>
      <c r="M4" s="66" t="s">
        <v>569</v>
      </c>
      <c r="N4" s="107" t="str">
        <f>CONCATENATE(P1,"          (n=",P2,")")</f>
        <v>BC          (n=1273)</v>
      </c>
      <c r="O4" s="65" t="s">
        <v>554</v>
      </c>
      <c r="P4" s="66" t="s">
        <v>569</v>
      </c>
    </row>
    <row r="5" spans="1:18" s="6" customFormat="1">
      <c r="A5" s="10">
        <f>'Table 6'!A3</f>
        <v>2</v>
      </c>
      <c r="B5" s="23" t="str">
        <f>'Table 6'!B3</f>
        <v>VEGETABLES</v>
      </c>
      <c r="C5" s="23"/>
      <c r="D5" s="23"/>
      <c r="E5" s="23"/>
      <c r="F5" s="23"/>
      <c r="G5" s="23"/>
      <c r="H5" s="23"/>
      <c r="I5" s="23"/>
      <c r="J5" s="23"/>
      <c r="K5" s="23"/>
      <c r="L5" s="23"/>
      <c r="M5" s="32"/>
      <c r="N5" s="23"/>
      <c r="O5" s="24"/>
      <c r="P5" s="25"/>
    </row>
    <row r="6" spans="1:18" s="6" customFormat="1">
      <c r="A6" s="10">
        <f>'Table 6'!A4</f>
        <v>3</v>
      </c>
      <c r="B6" s="15" t="str">
        <f>'Table 6'!B4</f>
        <v>Any tomatoes</v>
      </c>
      <c r="C6" s="26"/>
      <c r="D6" s="26"/>
      <c r="E6" s="26"/>
      <c r="F6" s="26"/>
      <c r="G6" s="16">
        <f>C6+D6</f>
        <v>0</v>
      </c>
      <c r="H6" s="16">
        <f>C6+D6+E6</f>
        <v>0</v>
      </c>
      <c r="I6" s="17">
        <f>IF((COUNTA(C6)=0),0,(C6)/(C6+E6))</f>
        <v>0</v>
      </c>
      <c r="J6" s="17">
        <f>IF((COUNTA(C6:D6)=0),0,(C6+D6)/(C6+D6+E6))</f>
        <v>0</v>
      </c>
      <c r="K6" s="18">
        <f>'Table 6'!P4</f>
        <v>72.900000000000006</v>
      </c>
      <c r="L6" s="35" t="str">
        <f>IF(H6=0,"",(IF(AND($G6&lt;=$H6,$G6&gt;=0),BINOMDIST($G6,$H6,K6/100,0),"")))</f>
        <v/>
      </c>
      <c r="M6" s="35" t="str">
        <f>IF(H6=0,"",(IF(AND(L6&lt;=0.05,J6*100&gt;K6),"Alert",IF(AND(L6&lt;=0.05,J6*100&lt;K6),"protective",""))))</f>
        <v/>
      </c>
      <c r="N6" s="36">
        <f>HLOOKUP($P$1,'Table 6'!$B$2:$P$266,A6,FALSE)</f>
        <v>75.900000000000006</v>
      </c>
      <c r="O6" s="35" t="str">
        <f>IF(H6=0,"",(IF(AND($G6&lt;=$H6,$G6&gt;=0),BINOMDIST($G6,$H6,N6/100,0),"")))</f>
        <v/>
      </c>
      <c r="P6" s="35" t="str">
        <f>IF(H6=0,"",(IF(AND(O6&lt;=0.05,J6*100&gt;N6),"Alert",IF(AND(O6&lt;=0.05,J6*100&lt;N6),"protective",""))))</f>
        <v/>
      </c>
    </row>
    <row r="7" spans="1:18" s="6" customFormat="1" ht="22.5">
      <c r="A7" s="10">
        <f>'Table 6'!A5</f>
        <v>4</v>
      </c>
      <c r="B7" s="19" t="str">
        <f>'Table 6'!B5</f>
        <v>On a sandwich, burger or taco at restaurant or fast food establishment</v>
      </c>
      <c r="C7" s="26"/>
      <c r="D7" s="26"/>
      <c r="E7" s="26"/>
      <c r="F7" s="26"/>
      <c r="G7" s="16">
        <f t="shared" ref="G7:G70" si="0">C7+D7</f>
        <v>0</v>
      </c>
      <c r="H7" s="16">
        <f t="shared" ref="H7:H70" si="1">C7+D7+E7</f>
        <v>0</v>
      </c>
      <c r="I7" s="17">
        <f t="shared" ref="I7:I42" si="2">IF((COUNTA(C7)=0),0,(C7)/(C7+E7))</f>
        <v>0</v>
      </c>
      <c r="J7" s="17">
        <f t="shared" ref="J7:J42" si="3">IF((COUNTA(C7:D7)=0),0,(C7+D7)/(C7+D7+E7))</f>
        <v>0</v>
      </c>
      <c r="K7" s="18">
        <f>'Table 6'!P5</f>
        <v>20.399999999999999</v>
      </c>
      <c r="L7" s="35" t="str">
        <f t="shared" ref="L7:L70" si="4">IF(H7=0,"",(IF(AND($G7&lt;=$H7,$G7&gt;=0),BINOMDIST($G7,$H7,K7/100,0),"")))</f>
        <v/>
      </c>
      <c r="M7" s="35" t="str">
        <f t="shared" ref="M7:M70" si="5">IF(H7=0,"",(IF(AND(L7&lt;=0.05,J7*100&gt;K7),"Alert",IF(AND(L7&lt;=0.05,J7*100&lt;K7),"protective",""))))</f>
        <v/>
      </c>
      <c r="N7" s="36">
        <f>HLOOKUP($P$1,'Table 6'!$B$2:$P$266,A7,FALSE)</f>
        <v>22</v>
      </c>
      <c r="O7" s="35" t="str">
        <f t="shared" ref="O7:O70" si="6">IF(H7=0,"",(IF(AND($G7&lt;=$H7,$G7&gt;=0),BINOMDIST($G7,$H7,N7/100,0),"")))</f>
        <v/>
      </c>
      <c r="P7" s="35" t="str">
        <f t="shared" ref="P7:P70" si="7">IF(H7=0,"",(IF(AND(O7&lt;=0.05,J7*100&gt;N7),"Alert",IF(AND(O7&lt;=0.05,J7*100&lt;N7),"protective",""))))</f>
        <v/>
      </c>
      <c r="Q7" s="8"/>
    </row>
    <row r="8" spans="1:18" s="6" customFormat="1">
      <c r="A8" s="10">
        <f>'Table 6'!A6</f>
        <v>5</v>
      </c>
      <c r="B8" s="19" t="str">
        <f>'Table 6'!B6</f>
        <v>Roma/plum</v>
      </c>
      <c r="C8" s="26"/>
      <c r="D8" s="26"/>
      <c r="E8" s="26"/>
      <c r="F8" s="26"/>
      <c r="G8" s="16">
        <f t="shared" si="0"/>
        <v>0</v>
      </c>
      <c r="H8" s="16">
        <f t="shared" si="1"/>
        <v>0</v>
      </c>
      <c r="I8" s="17">
        <f t="shared" si="2"/>
        <v>0</v>
      </c>
      <c r="J8" s="17">
        <f t="shared" si="3"/>
        <v>0</v>
      </c>
      <c r="K8" s="18">
        <f>'Table 6'!P6</f>
        <v>25.7</v>
      </c>
      <c r="L8" s="35" t="str">
        <f t="shared" si="4"/>
        <v/>
      </c>
      <c r="M8" s="35" t="str">
        <f t="shared" si="5"/>
        <v/>
      </c>
      <c r="N8" s="36">
        <f>HLOOKUP($P$1,'Table 6'!$B$2:$P$266,A8,FALSE)</f>
        <v>30.6</v>
      </c>
      <c r="O8" s="35" t="str">
        <f t="shared" si="6"/>
        <v/>
      </c>
      <c r="P8" s="35" t="str">
        <f t="shared" si="7"/>
        <v/>
      </c>
      <c r="Q8" s="5"/>
    </row>
    <row r="9" spans="1:18" s="6" customFormat="1">
      <c r="A9" s="10">
        <f>'Table 6'!A7</f>
        <v>6</v>
      </c>
      <c r="B9" s="19" t="str">
        <f>'Table 6'!B7</f>
        <v>Hothouse</v>
      </c>
      <c r="C9" s="26"/>
      <c r="D9" s="26"/>
      <c r="E9" s="26"/>
      <c r="F9" s="26"/>
      <c r="G9" s="16">
        <f t="shared" si="0"/>
        <v>0</v>
      </c>
      <c r="H9" s="16">
        <f t="shared" si="1"/>
        <v>0</v>
      </c>
      <c r="I9" s="17">
        <f t="shared" si="2"/>
        <v>0</v>
      </c>
      <c r="J9" s="17">
        <f t="shared" si="3"/>
        <v>0</v>
      </c>
      <c r="K9" s="18">
        <f>'Table 6'!P7</f>
        <v>38.299999999999997</v>
      </c>
      <c r="L9" s="35" t="str">
        <f t="shared" si="4"/>
        <v/>
      </c>
      <c r="M9" s="35" t="str">
        <f t="shared" si="5"/>
        <v/>
      </c>
      <c r="N9" s="36">
        <f>HLOOKUP($P$1,'Table 6'!$B$2:$P$266,A9,FALSE)</f>
        <v>42.8</v>
      </c>
      <c r="O9" s="35" t="str">
        <f t="shared" si="6"/>
        <v/>
      </c>
      <c r="P9" s="35" t="str">
        <f t="shared" si="7"/>
        <v/>
      </c>
      <c r="Q9" s="5"/>
    </row>
    <row r="10" spans="1:18" s="6" customFormat="1">
      <c r="A10" s="10">
        <f>'Table 6'!A8</f>
        <v>7</v>
      </c>
      <c r="B10" s="19" t="str">
        <f>'Table 6'!B8</f>
        <v>Beefsteak</v>
      </c>
      <c r="C10" s="26"/>
      <c r="D10" s="26"/>
      <c r="E10" s="26"/>
      <c r="F10" s="26"/>
      <c r="G10" s="16">
        <f t="shared" si="0"/>
        <v>0</v>
      </c>
      <c r="H10" s="16">
        <f t="shared" si="1"/>
        <v>0</v>
      </c>
      <c r="I10" s="17">
        <f t="shared" si="2"/>
        <v>0</v>
      </c>
      <c r="J10" s="17">
        <f t="shared" si="3"/>
        <v>0</v>
      </c>
      <c r="K10" s="18">
        <f>'Table 6'!P8</f>
        <v>12.2</v>
      </c>
      <c r="L10" s="35" t="str">
        <f t="shared" si="4"/>
        <v/>
      </c>
      <c r="M10" s="35" t="str">
        <f t="shared" si="5"/>
        <v/>
      </c>
      <c r="N10" s="36">
        <f>HLOOKUP($P$1,'Table 6'!$B$2:$P$266,A10,FALSE)</f>
        <v>12.2</v>
      </c>
      <c r="O10" s="35" t="str">
        <f t="shared" si="6"/>
        <v/>
      </c>
      <c r="P10" s="35" t="str">
        <f t="shared" si="7"/>
        <v/>
      </c>
      <c r="Q10" s="5"/>
    </row>
    <row r="11" spans="1:18" s="6" customFormat="1">
      <c r="A11" s="10">
        <f>'Table 6'!A9</f>
        <v>8</v>
      </c>
      <c r="B11" s="19" t="str">
        <f>'Table 6'!B9</f>
        <v>Cherry or grape</v>
      </c>
      <c r="C11" s="26"/>
      <c r="D11" s="26"/>
      <c r="E11" s="26"/>
      <c r="F11" s="26"/>
      <c r="G11" s="16">
        <f t="shared" si="0"/>
        <v>0</v>
      </c>
      <c r="H11" s="16">
        <f t="shared" si="1"/>
        <v>0</v>
      </c>
      <c r="I11" s="17">
        <f t="shared" si="2"/>
        <v>0</v>
      </c>
      <c r="J11" s="17">
        <f t="shared" si="3"/>
        <v>0</v>
      </c>
      <c r="K11" s="18">
        <f>'Table 6'!P9</f>
        <v>32.799999999999997</v>
      </c>
      <c r="L11" s="35" t="str">
        <f t="shared" si="4"/>
        <v/>
      </c>
      <c r="M11" s="35" t="str">
        <f t="shared" si="5"/>
        <v/>
      </c>
      <c r="N11" s="36">
        <f>HLOOKUP($P$1,'Table 6'!$B$2:$P$266,A11,FALSE)</f>
        <v>37.700000000000003</v>
      </c>
      <c r="O11" s="35" t="str">
        <f t="shared" si="6"/>
        <v/>
      </c>
      <c r="P11" s="35" t="str">
        <f t="shared" si="7"/>
        <v/>
      </c>
      <c r="Q11" s="5"/>
    </row>
    <row r="12" spans="1:18" s="6" customFormat="1">
      <c r="A12" s="10">
        <f>'Table 6'!A10</f>
        <v>9</v>
      </c>
      <c r="B12" s="15" t="str">
        <f>'Table 6'!B10</f>
        <v>Any lettuce or leafy greens</v>
      </c>
      <c r="C12" s="26"/>
      <c r="D12" s="26"/>
      <c r="E12" s="26"/>
      <c r="F12" s="26"/>
      <c r="G12" s="16">
        <f t="shared" si="0"/>
        <v>0</v>
      </c>
      <c r="H12" s="16">
        <f t="shared" si="1"/>
        <v>0</v>
      </c>
      <c r="I12" s="17">
        <f t="shared" si="2"/>
        <v>0</v>
      </c>
      <c r="J12" s="17">
        <f t="shared" si="3"/>
        <v>0</v>
      </c>
      <c r="K12" s="18">
        <f>'Table 6'!P10</f>
        <v>82.4</v>
      </c>
      <c r="L12" s="35" t="str">
        <f t="shared" si="4"/>
        <v/>
      </c>
      <c r="M12" s="35" t="str">
        <f t="shared" si="5"/>
        <v/>
      </c>
      <c r="N12" s="36">
        <f>HLOOKUP($P$1,'Table 6'!$B$2:$P$266,A12,FALSE)</f>
        <v>86.3</v>
      </c>
      <c r="O12" s="35" t="str">
        <f t="shared" si="6"/>
        <v/>
      </c>
      <c r="P12" s="35" t="str">
        <f t="shared" si="7"/>
        <v/>
      </c>
      <c r="Q12" s="5"/>
    </row>
    <row r="13" spans="1:18" s="6" customFormat="1" ht="22.5">
      <c r="A13" s="10">
        <f>'Table 6'!A11</f>
        <v>10</v>
      </c>
      <c r="B13" s="19" t="str">
        <f>'Table 6'!B11</f>
        <v>On a sandwich, burger or taco at restaurant or fast  food establishment</v>
      </c>
      <c r="C13" s="26"/>
      <c r="D13" s="26"/>
      <c r="E13" s="26"/>
      <c r="F13" s="26"/>
      <c r="G13" s="16">
        <f t="shared" si="0"/>
        <v>0</v>
      </c>
      <c r="H13" s="16">
        <f t="shared" si="1"/>
        <v>0</v>
      </c>
      <c r="I13" s="17">
        <f t="shared" si="2"/>
        <v>0</v>
      </c>
      <c r="J13" s="17">
        <f t="shared" si="3"/>
        <v>0</v>
      </c>
      <c r="K13" s="18">
        <f>'Table 6'!P11</f>
        <v>24.3</v>
      </c>
      <c r="L13" s="35" t="str">
        <f t="shared" si="4"/>
        <v/>
      </c>
      <c r="M13" s="35" t="str">
        <f t="shared" si="5"/>
        <v/>
      </c>
      <c r="N13" s="36">
        <f>HLOOKUP($P$1,'Table 6'!$B$2:$P$266,A13,FALSE)</f>
        <v>28.7</v>
      </c>
      <c r="O13" s="35" t="str">
        <f t="shared" si="6"/>
        <v/>
      </c>
      <c r="P13" s="35" t="str">
        <f t="shared" si="7"/>
        <v/>
      </c>
      <c r="Q13" s="5"/>
    </row>
    <row r="14" spans="1:18" s="6" customFormat="1">
      <c r="A14" s="10">
        <f>'Table 6'!A12</f>
        <v>11</v>
      </c>
      <c r="B14" s="19" t="str">
        <f>'Table 6'!B12</f>
        <v>Iceberg</v>
      </c>
      <c r="C14" s="26"/>
      <c r="D14" s="26"/>
      <c r="E14" s="26"/>
      <c r="F14" s="26"/>
      <c r="G14" s="16">
        <f t="shared" si="0"/>
        <v>0</v>
      </c>
      <c r="H14" s="16">
        <f t="shared" si="1"/>
        <v>0</v>
      </c>
      <c r="I14" s="17">
        <f t="shared" si="2"/>
        <v>0</v>
      </c>
      <c r="J14" s="17">
        <f t="shared" si="3"/>
        <v>0</v>
      </c>
      <c r="K14" s="18">
        <f>'Table 6'!P12</f>
        <v>41.1</v>
      </c>
      <c r="L14" s="35" t="str">
        <f t="shared" si="4"/>
        <v/>
      </c>
      <c r="M14" s="35" t="str">
        <f t="shared" si="5"/>
        <v/>
      </c>
      <c r="N14" s="36">
        <f>HLOOKUP($P$1,'Table 6'!$B$2:$P$266,A14,FALSE)</f>
        <v>38.299999999999997</v>
      </c>
      <c r="O14" s="35" t="str">
        <f t="shared" si="6"/>
        <v/>
      </c>
      <c r="P14" s="35" t="str">
        <f t="shared" si="7"/>
        <v/>
      </c>
      <c r="Q14" s="5"/>
    </row>
    <row r="15" spans="1:18" s="6" customFormat="1">
      <c r="A15" s="10">
        <f>'Table 6'!A13</f>
        <v>12</v>
      </c>
      <c r="B15" s="19" t="str">
        <f>'Table 6'!B13</f>
        <v>Romaine</v>
      </c>
      <c r="C15" s="26"/>
      <c r="D15" s="26"/>
      <c r="E15" s="26"/>
      <c r="F15" s="26"/>
      <c r="G15" s="16">
        <f t="shared" si="0"/>
        <v>0</v>
      </c>
      <c r="H15" s="16">
        <f t="shared" si="1"/>
        <v>0</v>
      </c>
      <c r="I15" s="17">
        <f t="shared" si="2"/>
        <v>0</v>
      </c>
      <c r="J15" s="17">
        <f t="shared" si="3"/>
        <v>0</v>
      </c>
      <c r="K15" s="18">
        <f>'Table 6'!P13</f>
        <v>48.8</v>
      </c>
      <c r="L15" s="35" t="str">
        <f t="shared" si="4"/>
        <v/>
      </c>
      <c r="M15" s="35" t="str">
        <f t="shared" si="5"/>
        <v/>
      </c>
      <c r="N15" s="36">
        <f>HLOOKUP($P$1,'Table 6'!$B$2:$P$266,A15,FALSE)</f>
        <v>53.9</v>
      </c>
      <c r="O15" s="35" t="str">
        <f t="shared" si="6"/>
        <v/>
      </c>
      <c r="P15" s="35" t="str">
        <f t="shared" si="7"/>
        <v/>
      </c>
      <c r="Q15" s="5"/>
      <c r="R15" s="114"/>
    </row>
    <row r="16" spans="1:18" s="6" customFormat="1">
      <c r="A16" s="10">
        <f>'Table 6'!A14</f>
        <v>13</v>
      </c>
      <c r="B16" s="19" t="str">
        <f>'Table 6'!B14</f>
        <v>Spinach</v>
      </c>
      <c r="C16" s="26"/>
      <c r="D16" s="26"/>
      <c r="E16" s="26"/>
      <c r="F16" s="26"/>
      <c r="G16" s="16">
        <f t="shared" si="0"/>
        <v>0</v>
      </c>
      <c r="H16" s="16">
        <f t="shared" si="1"/>
        <v>0</v>
      </c>
      <c r="I16" s="17">
        <f t="shared" si="2"/>
        <v>0</v>
      </c>
      <c r="J16" s="17">
        <f t="shared" si="3"/>
        <v>0</v>
      </c>
      <c r="K16" s="18">
        <f>'Table 6'!P14</f>
        <v>28.4</v>
      </c>
      <c r="L16" s="35" t="str">
        <f t="shared" si="4"/>
        <v/>
      </c>
      <c r="M16" s="35" t="str">
        <f t="shared" si="5"/>
        <v/>
      </c>
      <c r="N16" s="36">
        <f>HLOOKUP($P$1,'Table 6'!$B$2:$P$266,A16,FALSE)</f>
        <v>37.9</v>
      </c>
      <c r="O16" s="35" t="str">
        <f t="shared" si="6"/>
        <v/>
      </c>
      <c r="P16" s="35" t="str">
        <f t="shared" si="7"/>
        <v/>
      </c>
      <c r="Q16" s="5"/>
    </row>
    <row r="17" spans="1:24" s="6" customFormat="1">
      <c r="A17" s="10">
        <f>'Table 6'!A15</f>
        <v>14</v>
      </c>
      <c r="B17" s="19" t="str">
        <f>'Table 6'!B15</f>
        <v>Mesclun greens</v>
      </c>
      <c r="C17" s="26"/>
      <c r="D17" s="26"/>
      <c r="E17" s="26"/>
      <c r="F17" s="26"/>
      <c r="G17" s="16">
        <f t="shared" si="0"/>
        <v>0</v>
      </c>
      <c r="H17" s="16">
        <f t="shared" si="1"/>
        <v>0</v>
      </c>
      <c r="I17" s="17">
        <f t="shared" si="2"/>
        <v>0</v>
      </c>
      <c r="J17" s="17">
        <f t="shared" si="3"/>
        <v>0</v>
      </c>
      <c r="K17" s="18">
        <f>'Table 6'!P15</f>
        <v>15</v>
      </c>
      <c r="L17" s="35" t="str">
        <f t="shared" si="4"/>
        <v/>
      </c>
      <c r="M17" s="35" t="str">
        <f t="shared" si="5"/>
        <v/>
      </c>
      <c r="N17" s="36">
        <f>HLOOKUP($P$1,'Table 6'!$B$2:$P$266,A17,FALSE)</f>
        <v>23</v>
      </c>
      <c r="O17" s="35" t="str">
        <f t="shared" si="6"/>
        <v/>
      </c>
      <c r="P17" s="35" t="str">
        <f t="shared" si="7"/>
        <v/>
      </c>
      <c r="Q17" s="5"/>
    </row>
    <row r="18" spans="1:24" s="6" customFormat="1">
      <c r="A18" s="10">
        <f>'Table 6'!A16</f>
        <v>15</v>
      </c>
      <c r="B18" s="19" t="str">
        <f>'Table 6'!B16</f>
        <v>Pre-packaged lettuce or leafy   greens</v>
      </c>
      <c r="C18" s="26"/>
      <c r="D18" s="26"/>
      <c r="E18" s="26"/>
      <c r="F18" s="26"/>
      <c r="G18" s="16">
        <f t="shared" si="0"/>
        <v>0</v>
      </c>
      <c r="H18" s="16">
        <f t="shared" si="1"/>
        <v>0</v>
      </c>
      <c r="I18" s="17">
        <f t="shared" si="2"/>
        <v>0</v>
      </c>
      <c r="J18" s="17">
        <f t="shared" si="3"/>
        <v>0</v>
      </c>
      <c r="K18" s="18">
        <f>'Table 6'!P16</f>
        <v>46.1</v>
      </c>
      <c r="L18" s="35" t="str">
        <f t="shared" si="4"/>
        <v/>
      </c>
      <c r="M18" s="35" t="str">
        <f t="shared" si="5"/>
        <v/>
      </c>
      <c r="N18" s="36">
        <f>HLOOKUP($P$1,'Table 6'!$B$2:$P$266,A18,FALSE)</f>
        <v>49.3</v>
      </c>
      <c r="O18" s="35" t="str">
        <f t="shared" si="6"/>
        <v/>
      </c>
      <c r="P18" s="35" t="str">
        <f t="shared" si="7"/>
        <v/>
      </c>
      <c r="Q18" s="5"/>
      <c r="R18" s="113"/>
    </row>
    <row r="19" spans="1:24" s="6" customFormat="1">
      <c r="A19" s="10">
        <f>'Table 6'!A17</f>
        <v>16</v>
      </c>
      <c r="B19" s="15" t="str">
        <f>'Table 6'!B17</f>
        <v>Cabbage (includes coleslaw)</v>
      </c>
      <c r="C19" s="26"/>
      <c r="D19" s="26"/>
      <c r="E19" s="26"/>
      <c r="F19" s="26"/>
      <c r="G19" s="16">
        <f t="shared" si="0"/>
        <v>0</v>
      </c>
      <c r="H19" s="16">
        <f t="shared" si="1"/>
        <v>0</v>
      </c>
      <c r="I19" s="17">
        <f t="shared" si="2"/>
        <v>0</v>
      </c>
      <c r="J19" s="17">
        <f t="shared" si="3"/>
        <v>0</v>
      </c>
      <c r="K19" s="18">
        <f>'Table 6'!P17</f>
        <v>30</v>
      </c>
      <c r="L19" s="35" t="str">
        <f t="shared" si="4"/>
        <v/>
      </c>
      <c r="M19" s="35" t="str">
        <f t="shared" si="5"/>
        <v/>
      </c>
      <c r="N19" s="36">
        <f>HLOOKUP($P$1,'Table 6'!$B$2:$P$266,A19,FALSE)</f>
        <v>32</v>
      </c>
      <c r="O19" s="35" t="str">
        <f t="shared" si="6"/>
        <v/>
      </c>
      <c r="P19" s="35" t="str">
        <f t="shared" si="7"/>
        <v/>
      </c>
      <c r="Q19" s="5"/>
    </row>
    <row r="20" spans="1:24" s="6" customFormat="1">
      <c r="A20" s="10">
        <f>'Table 6'!A18</f>
        <v>17</v>
      </c>
      <c r="B20" s="15" t="str">
        <f>'Table 6'!B18</f>
        <v>Sprouts</v>
      </c>
      <c r="C20" s="26"/>
      <c r="D20" s="26"/>
      <c r="E20" s="26"/>
      <c r="F20" s="26"/>
      <c r="G20" s="16">
        <f t="shared" si="0"/>
        <v>0</v>
      </c>
      <c r="H20" s="16">
        <f t="shared" si="1"/>
        <v>0</v>
      </c>
      <c r="I20" s="17">
        <f t="shared" si="2"/>
        <v>0</v>
      </c>
      <c r="J20" s="17">
        <f t="shared" si="3"/>
        <v>0</v>
      </c>
      <c r="K20" s="18">
        <f>'Table 6'!P18</f>
        <v>12.9</v>
      </c>
      <c r="L20" s="35" t="str">
        <f t="shared" si="4"/>
        <v/>
      </c>
      <c r="M20" s="35" t="str">
        <f t="shared" si="5"/>
        <v/>
      </c>
      <c r="N20" s="36">
        <f>HLOOKUP($P$1,'Table 6'!$B$2:$P$266,A20,FALSE)</f>
        <v>11.9</v>
      </c>
      <c r="O20" s="35" t="str">
        <f t="shared" si="6"/>
        <v/>
      </c>
      <c r="P20" s="35" t="str">
        <f t="shared" si="7"/>
        <v/>
      </c>
      <c r="Q20" s="5"/>
    </row>
    <row r="21" spans="1:24" s="6" customFormat="1">
      <c r="A21" s="10">
        <f>'Table 6'!A19</f>
        <v>18</v>
      </c>
      <c r="B21" s="19" t="str">
        <f>'Table 6'!B19</f>
        <v>Alfalfa sprouts</v>
      </c>
      <c r="C21" s="26"/>
      <c r="D21" s="26"/>
      <c r="E21" s="26"/>
      <c r="F21" s="26"/>
      <c r="G21" s="16">
        <f t="shared" si="0"/>
        <v>0</v>
      </c>
      <c r="H21" s="16">
        <f t="shared" si="1"/>
        <v>0</v>
      </c>
      <c r="I21" s="17">
        <f t="shared" si="2"/>
        <v>0</v>
      </c>
      <c r="J21" s="17">
        <f t="shared" si="3"/>
        <v>0</v>
      </c>
      <c r="K21" s="18">
        <f>'Table 6'!P19</f>
        <v>2.4</v>
      </c>
      <c r="L21" s="35" t="str">
        <f t="shared" si="4"/>
        <v/>
      </c>
      <c r="M21" s="35" t="str">
        <f t="shared" si="5"/>
        <v/>
      </c>
      <c r="N21" s="36">
        <f>HLOOKUP($P$1,'Table 6'!$B$2:$P$266,A21,FALSE)</f>
        <v>3.5</v>
      </c>
      <c r="O21" s="35" t="str">
        <f t="shared" si="6"/>
        <v/>
      </c>
      <c r="P21" s="35" t="str">
        <f t="shared" si="7"/>
        <v/>
      </c>
    </row>
    <row r="22" spans="1:24" s="6" customFormat="1">
      <c r="A22" s="10">
        <f>'Table 6'!A20</f>
        <v>19</v>
      </c>
      <c r="B22" s="19" t="str">
        <f>'Table 6'!B20</f>
        <v>Bean sprouts</v>
      </c>
      <c r="C22" s="26"/>
      <c r="D22" s="26"/>
      <c r="E22" s="26"/>
      <c r="F22" s="26"/>
      <c r="G22" s="16">
        <f t="shared" si="0"/>
        <v>0</v>
      </c>
      <c r="H22" s="16">
        <f t="shared" si="1"/>
        <v>0</v>
      </c>
      <c r="I22" s="17">
        <f t="shared" si="2"/>
        <v>0</v>
      </c>
      <c r="J22" s="17">
        <f t="shared" si="3"/>
        <v>0</v>
      </c>
      <c r="K22" s="18">
        <f>'Table 6'!P20</f>
        <v>8.6999999999999993</v>
      </c>
      <c r="L22" s="35" t="str">
        <f t="shared" si="4"/>
        <v/>
      </c>
      <c r="M22" s="35" t="str">
        <f t="shared" si="5"/>
        <v/>
      </c>
      <c r="N22" s="36">
        <f>HLOOKUP($P$1,'Table 6'!$B$2:$P$266,A22,FALSE)</f>
        <v>8.4</v>
      </c>
      <c r="O22" s="35" t="str">
        <f t="shared" si="6"/>
        <v/>
      </c>
      <c r="P22" s="35" t="str">
        <f t="shared" si="7"/>
        <v/>
      </c>
    </row>
    <row r="23" spans="1:24" s="6" customFormat="1">
      <c r="A23" s="10">
        <f>'Table 6'!A21</f>
        <v>20</v>
      </c>
      <c r="B23" s="15" t="str">
        <f>'Table 6'!B21</f>
        <v>Cucumbers</v>
      </c>
      <c r="C23" s="26"/>
      <c r="D23" s="26"/>
      <c r="E23" s="26"/>
      <c r="F23" s="26"/>
      <c r="G23" s="16">
        <f t="shared" si="0"/>
        <v>0</v>
      </c>
      <c r="H23" s="16">
        <f t="shared" si="1"/>
        <v>0</v>
      </c>
      <c r="I23" s="17">
        <f t="shared" si="2"/>
        <v>0</v>
      </c>
      <c r="J23" s="17">
        <f t="shared" si="3"/>
        <v>0</v>
      </c>
      <c r="K23" s="18">
        <f>'Table 6'!P21</f>
        <v>62.9</v>
      </c>
      <c r="L23" s="35" t="str">
        <f t="shared" si="4"/>
        <v/>
      </c>
      <c r="M23" s="35" t="str">
        <f t="shared" si="5"/>
        <v/>
      </c>
      <c r="N23" s="36">
        <f>HLOOKUP($P$1,'Table 6'!$B$2:$P$266,A23,FALSE)</f>
        <v>67.599999999999994</v>
      </c>
      <c r="O23" s="35" t="str">
        <f t="shared" si="6"/>
        <v/>
      </c>
      <c r="P23" s="35" t="str">
        <f t="shared" si="7"/>
        <v/>
      </c>
      <c r="Q23" s="9"/>
      <c r="R23" s="9"/>
      <c r="S23" s="9"/>
      <c r="T23" s="9"/>
      <c r="U23" s="9"/>
      <c r="V23" s="9"/>
      <c r="W23" s="9"/>
      <c r="X23" s="9"/>
    </row>
    <row r="24" spans="1:24" s="6" customFormat="1">
      <c r="A24" s="10">
        <f>'Table 6'!A22</f>
        <v>21</v>
      </c>
      <c r="B24" s="15" t="str">
        <f>'Table 6'!B22</f>
        <v>Bell peppers</v>
      </c>
      <c r="C24" s="26"/>
      <c r="D24" s="26"/>
      <c r="E24" s="26"/>
      <c r="F24" s="26"/>
      <c r="G24" s="16">
        <f t="shared" si="0"/>
        <v>0</v>
      </c>
      <c r="H24" s="16">
        <f t="shared" si="1"/>
        <v>0</v>
      </c>
      <c r="I24" s="17">
        <f t="shared" si="2"/>
        <v>0</v>
      </c>
      <c r="J24" s="17">
        <f t="shared" si="3"/>
        <v>0</v>
      </c>
      <c r="K24" s="18">
        <f>'Table 6'!P22</f>
        <v>63.6</v>
      </c>
      <c r="L24" s="35" t="str">
        <f t="shared" si="4"/>
        <v/>
      </c>
      <c r="M24" s="35" t="str">
        <f t="shared" si="5"/>
        <v/>
      </c>
      <c r="N24" s="36">
        <f>HLOOKUP($P$1,'Table 6'!$B$2:$P$266,A24,FALSE)</f>
        <v>64.8</v>
      </c>
      <c r="O24" s="35" t="str">
        <f t="shared" si="6"/>
        <v/>
      </c>
      <c r="P24" s="35" t="str">
        <f t="shared" si="7"/>
        <v/>
      </c>
      <c r="Q24" s="5"/>
      <c r="R24" s="5"/>
      <c r="S24" s="5"/>
      <c r="T24" s="5"/>
      <c r="U24" s="5"/>
      <c r="V24" s="5"/>
      <c r="W24" s="5"/>
      <c r="X24" s="5"/>
    </row>
    <row r="25" spans="1:24" s="6" customFormat="1">
      <c r="A25" s="10">
        <f>'Table 6'!A23</f>
        <v>22</v>
      </c>
      <c r="B25" s="15" t="str">
        <f>'Table 6'!B23</f>
        <v>Hot peppers</v>
      </c>
      <c r="C25" s="26"/>
      <c r="D25" s="26"/>
      <c r="E25" s="26"/>
      <c r="F25" s="26"/>
      <c r="G25" s="16">
        <f t="shared" si="0"/>
        <v>0</v>
      </c>
      <c r="H25" s="16">
        <f t="shared" si="1"/>
        <v>0</v>
      </c>
      <c r="I25" s="17">
        <f t="shared" si="2"/>
        <v>0</v>
      </c>
      <c r="J25" s="17">
        <f t="shared" si="3"/>
        <v>0</v>
      </c>
      <c r="K25" s="18">
        <f>'Table 6'!P23</f>
        <v>19.399999999999999</v>
      </c>
      <c r="L25" s="35" t="str">
        <f t="shared" si="4"/>
        <v/>
      </c>
      <c r="M25" s="35" t="str">
        <f t="shared" si="5"/>
        <v/>
      </c>
      <c r="N25" s="36">
        <f>HLOOKUP($P$1,'Table 6'!$B$2:$P$266,A25,FALSE)</f>
        <v>24.1</v>
      </c>
      <c r="O25" s="35" t="str">
        <f t="shared" si="6"/>
        <v/>
      </c>
      <c r="P25" s="35" t="str">
        <f t="shared" si="7"/>
        <v/>
      </c>
    </row>
    <row r="26" spans="1:24" s="6" customFormat="1">
      <c r="A26" s="10">
        <f>'Table 6'!A24</f>
        <v>23</v>
      </c>
      <c r="B26" s="15" t="str">
        <f>'Table 6'!B24</f>
        <v>Celery</v>
      </c>
      <c r="C26" s="26"/>
      <c r="D26" s="26"/>
      <c r="E26" s="26"/>
      <c r="F26" s="26"/>
      <c r="G26" s="16">
        <f t="shared" si="0"/>
        <v>0</v>
      </c>
      <c r="H26" s="16">
        <f t="shared" si="1"/>
        <v>0</v>
      </c>
      <c r="I26" s="17">
        <f t="shared" si="2"/>
        <v>0</v>
      </c>
      <c r="J26" s="17">
        <f t="shared" si="3"/>
        <v>0</v>
      </c>
      <c r="K26" s="18">
        <f>'Table 6'!P24</f>
        <v>47.6</v>
      </c>
      <c r="L26" s="35" t="str">
        <f t="shared" si="4"/>
        <v/>
      </c>
      <c r="M26" s="35" t="str">
        <f t="shared" si="5"/>
        <v/>
      </c>
      <c r="N26" s="36">
        <f>HLOOKUP($P$1,'Table 6'!$B$2:$P$266,A26,FALSE)</f>
        <v>43.5</v>
      </c>
      <c r="O26" s="35" t="str">
        <f t="shared" si="6"/>
        <v/>
      </c>
      <c r="P26" s="35" t="str">
        <f t="shared" si="7"/>
        <v/>
      </c>
    </row>
    <row r="27" spans="1:24" s="6" customFormat="1">
      <c r="A27" s="10">
        <f>'Table 6'!A25</f>
        <v>24</v>
      </c>
      <c r="B27" s="15" t="str">
        <f>'Table 6'!B25</f>
        <v>Any carrots</v>
      </c>
      <c r="C27" s="26"/>
      <c r="D27" s="26"/>
      <c r="E27" s="26"/>
      <c r="F27" s="26"/>
      <c r="G27" s="16">
        <f t="shared" si="0"/>
        <v>0</v>
      </c>
      <c r="H27" s="16">
        <f t="shared" si="1"/>
        <v>0</v>
      </c>
      <c r="I27" s="17">
        <f t="shared" si="2"/>
        <v>0</v>
      </c>
      <c r="J27" s="17">
        <f t="shared" si="3"/>
        <v>0</v>
      </c>
      <c r="K27" s="18">
        <f>'Table 6'!P25</f>
        <v>81.400000000000006</v>
      </c>
      <c r="L27" s="35" t="str">
        <f t="shared" si="4"/>
        <v/>
      </c>
      <c r="M27" s="35" t="str">
        <f t="shared" si="5"/>
        <v/>
      </c>
      <c r="N27" s="36">
        <f>HLOOKUP($P$1,'Table 6'!$B$2:$P$266,A27,FALSE)</f>
        <v>82.7</v>
      </c>
      <c r="O27" s="35" t="str">
        <f t="shared" si="6"/>
        <v/>
      </c>
      <c r="P27" s="35" t="str">
        <f t="shared" si="7"/>
        <v/>
      </c>
    </row>
    <row r="28" spans="1:24" s="6" customFormat="1">
      <c r="A28" s="10">
        <f>'Table 6'!A26</f>
        <v>25</v>
      </c>
      <c r="B28" s="19" t="str">
        <f>'Table 6'!B26</f>
        <v>Carrots (not mini)</v>
      </c>
      <c r="C28" s="26"/>
      <c r="D28" s="26"/>
      <c r="E28" s="26"/>
      <c r="F28" s="26"/>
      <c r="G28" s="16">
        <f t="shared" si="0"/>
        <v>0</v>
      </c>
      <c r="H28" s="16">
        <f t="shared" si="1"/>
        <v>0</v>
      </c>
      <c r="I28" s="17">
        <f t="shared" si="2"/>
        <v>0</v>
      </c>
      <c r="J28" s="17">
        <f t="shared" si="3"/>
        <v>0</v>
      </c>
      <c r="K28" s="18">
        <f>'Table 6'!P26</f>
        <v>68.900000000000006</v>
      </c>
      <c r="L28" s="35" t="str">
        <f t="shared" si="4"/>
        <v/>
      </c>
      <c r="M28" s="35" t="str">
        <f t="shared" si="5"/>
        <v/>
      </c>
      <c r="N28" s="36">
        <f>HLOOKUP($P$1,'Table 6'!$B$2:$P$266,A28,FALSE)</f>
        <v>72.400000000000006</v>
      </c>
      <c r="O28" s="35" t="str">
        <f t="shared" si="6"/>
        <v/>
      </c>
      <c r="P28" s="35" t="str">
        <f t="shared" si="7"/>
        <v/>
      </c>
    </row>
    <row r="29" spans="1:24" s="6" customFormat="1">
      <c r="A29" s="10">
        <f>'Table 6'!A27</f>
        <v>26</v>
      </c>
      <c r="B29" s="19" t="str">
        <f>'Table 6'!B27</f>
        <v>Mini carrots</v>
      </c>
      <c r="C29" s="26"/>
      <c r="D29" s="26"/>
      <c r="E29" s="26"/>
      <c r="F29" s="26"/>
      <c r="G29" s="16">
        <f t="shared" si="0"/>
        <v>0</v>
      </c>
      <c r="H29" s="16">
        <f t="shared" si="1"/>
        <v>0</v>
      </c>
      <c r="I29" s="17">
        <f t="shared" si="2"/>
        <v>0</v>
      </c>
      <c r="J29" s="17">
        <f t="shared" si="3"/>
        <v>0</v>
      </c>
      <c r="K29" s="18">
        <f>'Table 6'!P27</f>
        <v>35.9</v>
      </c>
      <c r="L29" s="35" t="str">
        <f t="shared" si="4"/>
        <v/>
      </c>
      <c r="M29" s="35" t="str">
        <f t="shared" si="5"/>
        <v/>
      </c>
      <c r="N29" s="36">
        <f>HLOOKUP($P$1,'Table 6'!$B$2:$P$266,A29,FALSE)</f>
        <v>34.9</v>
      </c>
      <c r="O29" s="35" t="str">
        <f t="shared" si="6"/>
        <v/>
      </c>
      <c r="P29" s="35" t="str">
        <f t="shared" si="7"/>
        <v/>
      </c>
    </row>
    <row r="30" spans="1:24" s="6" customFormat="1">
      <c r="A30" s="10">
        <f>'Table 6'!A28</f>
        <v>27</v>
      </c>
      <c r="B30" s="15" t="str">
        <f>'Table 6'!B28</f>
        <v>Peas (shelled or in pods)</v>
      </c>
      <c r="C30" s="26"/>
      <c r="D30" s="26"/>
      <c r="E30" s="26"/>
      <c r="F30" s="26"/>
      <c r="G30" s="16">
        <f t="shared" si="0"/>
        <v>0</v>
      </c>
      <c r="H30" s="16">
        <f t="shared" si="1"/>
        <v>0</v>
      </c>
      <c r="I30" s="17">
        <f t="shared" si="2"/>
        <v>0</v>
      </c>
      <c r="J30" s="17">
        <f t="shared" si="3"/>
        <v>0</v>
      </c>
      <c r="K30" s="18">
        <f>'Table 6'!P28</f>
        <v>28.8</v>
      </c>
      <c r="L30" s="35" t="str">
        <f t="shared" si="4"/>
        <v/>
      </c>
      <c r="M30" s="35" t="str">
        <f t="shared" si="5"/>
        <v/>
      </c>
      <c r="N30" s="36">
        <f>HLOOKUP($P$1,'Table 6'!$B$2:$P$266,A30,FALSE)</f>
        <v>35.200000000000003</v>
      </c>
      <c r="O30" s="35" t="str">
        <f t="shared" si="6"/>
        <v/>
      </c>
      <c r="P30" s="35" t="str">
        <f t="shared" si="7"/>
        <v/>
      </c>
    </row>
    <row r="31" spans="1:24" s="6" customFormat="1">
      <c r="A31" s="10">
        <f>'Table 6'!A29</f>
        <v>28</v>
      </c>
      <c r="B31" s="15" t="str">
        <f>'Table 6'!B29</f>
        <v>Green or yellow beans</v>
      </c>
      <c r="C31" s="26"/>
      <c r="D31" s="26"/>
      <c r="E31" s="26"/>
      <c r="F31" s="26"/>
      <c r="G31" s="16">
        <f t="shared" si="0"/>
        <v>0</v>
      </c>
      <c r="H31" s="16">
        <f t="shared" si="1"/>
        <v>0</v>
      </c>
      <c r="I31" s="17">
        <f t="shared" si="2"/>
        <v>0</v>
      </c>
      <c r="J31" s="17">
        <f t="shared" si="3"/>
        <v>0</v>
      </c>
      <c r="K31" s="18">
        <f>'Table 6'!P29</f>
        <v>36.6</v>
      </c>
      <c r="L31" s="35" t="str">
        <f t="shared" si="4"/>
        <v/>
      </c>
      <c r="M31" s="35" t="str">
        <f t="shared" si="5"/>
        <v/>
      </c>
      <c r="N31" s="36">
        <f>HLOOKUP($P$1,'Table 6'!$B$2:$P$266,A31,FALSE)</f>
        <v>29.9</v>
      </c>
      <c r="O31" s="35" t="str">
        <f t="shared" si="6"/>
        <v/>
      </c>
      <c r="P31" s="35" t="str">
        <f t="shared" si="7"/>
        <v/>
      </c>
    </row>
    <row r="32" spans="1:24" s="6" customFormat="1">
      <c r="A32" s="10">
        <f>'Table 6'!A30</f>
        <v>29</v>
      </c>
      <c r="B32" s="15" t="str">
        <f>'Table 6'!B30</f>
        <v>Broccoli</v>
      </c>
      <c r="C32" s="26"/>
      <c r="D32" s="26"/>
      <c r="E32" s="26"/>
      <c r="F32" s="26"/>
      <c r="G32" s="16">
        <f t="shared" si="0"/>
        <v>0</v>
      </c>
      <c r="H32" s="16">
        <f t="shared" si="1"/>
        <v>0</v>
      </c>
      <c r="I32" s="17">
        <f t="shared" si="2"/>
        <v>0</v>
      </c>
      <c r="J32" s="17">
        <f t="shared" si="3"/>
        <v>0</v>
      </c>
      <c r="K32" s="18">
        <f>'Table 6'!P30</f>
        <v>55.5</v>
      </c>
      <c r="L32" s="35" t="str">
        <f t="shared" si="4"/>
        <v/>
      </c>
      <c r="M32" s="35" t="str">
        <f t="shared" si="5"/>
        <v/>
      </c>
      <c r="N32" s="36">
        <f>HLOOKUP($P$1,'Table 6'!$B$2:$P$266,A32,FALSE)</f>
        <v>58</v>
      </c>
      <c r="O32" s="35" t="str">
        <f t="shared" si="6"/>
        <v/>
      </c>
      <c r="P32" s="35" t="str">
        <f t="shared" si="7"/>
        <v/>
      </c>
    </row>
    <row r="33" spans="1:16" s="6" customFormat="1">
      <c r="A33" s="10">
        <f>'Table 6'!A31</f>
        <v>30</v>
      </c>
      <c r="B33" s="15" t="str">
        <f>'Table 6'!B31</f>
        <v>Cauliflower</v>
      </c>
      <c r="C33" s="26"/>
      <c r="D33" s="26"/>
      <c r="E33" s="26"/>
      <c r="F33" s="26"/>
      <c r="G33" s="16">
        <f t="shared" si="0"/>
        <v>0</v>
      </c>
      <c r="H33" s="16">
        <f t="shared" si="1"/>
        <v>0</v>
      </c>
      <c r="I33" s="17">
        <f t="shared" si="2"/>
        <v>0</v>
      </c>
      <c r="J33" s="17">
        <f t="shared" si="3"/>
        <v>0</v>
      </c>
      <c r="K33" s="18">
        <f>'Table 6'!P31</f>
        <v>33</v>
      </c>
      <c r="L33" s="35" t="str">
        <f t="shared" si="4"/>
        <v/>
      </c>
      <c r="M33" s="35" t="str">
        <f t="shared" si="5"/>
        <v/>
      </c>
      <c r="N33" s="36">
        <f>HLOOKUP($P$1,'Table 6'!$B$2:$P$266,A33,FALSE)</f>
        <v>36.799999999999997</v>
      </c>
      <c r="O33" s="35" t="str">
        <f t="shared" si="6"/>
        <v/>
      </c>
      <c r="P33" s="35" t="str">
        <f t="shared" si="7"/>
        <v/>
      </c>
    </row>
    <row r="34" spans="1:16" s="6" customFormat="1">
      <c r="A34" s="10">
        <f>'Table 6'!A32</f>
        <v>31</v>
      </c>
      <c r="B34" s="15" t="str">
        <f>'Table 6'!B32</f>
        <v>Leeks</v>
      </c>
      <c r="C34" s="26"/>
      <c r="D34" s="26"/>
      <c r="E34" s="26"/>
      <c r="F34" s="26"/>
      <c r="G34" s="16">
        <f t="shared" si="0"/>
        <v>0</v>
      </c>
      <c r="H34" s="16">
        <f t="shared" si="1"/>
        <v>0</v>
      </c>
      <c r="I34" s="17">
        <f t="shared" si="2"/>
        <v>0</v>
      </c>
      <c r="J34" s="17">
        <f t="shared" si="3"/>
        <v>0</v>
      </c>
      <c r="K34" s="18">
        <f>'Table 6'!P32</f>
        <v>9.1999999999999993</v>
      </c>
      <c r="L34" s="35" t="str">
        <f t="shared" si="4"/>
        <v/>
      </c>
      <c r="M34" s="35" t="str">
        <f t="shared" si="5"/>
        <v/>
      </c>
      <c r="N34" s="36">
        <f>HLOOKUP($P$1,'Table 6'!$B$2:$P$266,A34,FALSE)</f>
        <v>8.4</v>
      </c>
      <c r="O34" s="35" t="str">
        <f t="shared" si="6"/>
        <v/>
      </c>
      <c r="P34" s="35" t="str">
        <f t="shared" si="7"/>
        <v/>
      </c>
    </row>
    <row r="35" spans="1:16" s="6" customFormat="1">
      <c r="A35" s="10">
        <f>'Table 6'!A33</f>
        <v>32</v>
      </c>
      <c r="B35" s="15" t="str">
        <f>'Table 6'!B33</f>
        <v>Fresh garlic (not powdered)</v>
      </c>
      <c r="C35" s="26"/>
      <c r="D35" s="26"/>
      <c r="E35" s="26"/>
      <c r="F35" s="26"/>
      <c r="G35" s="16">
        <f t="shared" si="0"/>
        <v>0</v>
      </c>
      <c r="H35" s="16">
        <f t="shared" si="1"/>
        <v>0</v>
      </c>
      <c r="I35" s="17">
        <f t="shared" si="2"/>
        <v>0</v>
      </c>
      <c r="J35" s="17">
        <f t="shared" si="3"/>
        <v>0</v>
      </c>
      <c r="K35" s="18">
        <f>'Table 6'!P33</f>
        <v>48.9</v>
      </c>
      <c r="L35" s="35" t="str">
        <f t="shared" si="4"/>
        <v/>
      </c>
      <c r="M35" s="35" t="str">
        <f t="shared" si="5"/>
        <v/>
      </c>
      <c r="N35" s="36">
        <f>HLOOKUP($P$1,'Table 6'!$B$2:$P$266,A35,FALSE)</f>
        <v>63</v>
      </c>
      <c r="O35" s="35" t="str">
        <f t="shared" si="6"/>
        <v/>
      </c>
      <c r="P35" s="35" t="str">
        <f t="shared" si="7"/>
        <v/>
      </c>
    </row>
    <row r="36" spans="1:16" s="6" customFormat="1">
      <c r="A36" s="10">
        <f>'Table 6'!A34</f>
        <v>33</v>
      </c>
      <c r="B36" s="15" t="str">
        <f>'Table 6'!B34</f>
        <v>Mushrooms</v>
      </c>
      <c r="C36" s="26"/>
      <c r="D36" s="26"/>
      <c r="E36" s="26"/>
      <c r="F36" s="26"/>
      <c r="G36" s="16">
        <f t="shared" si="0"/>
        <v>0</v>
      </c>
      <c r="H36" s="16">
        <f t="shared" si="1"/>
        <v>0</v>
      </c>
      <c r="I36" s="17">
        <f t="shared" si="2"/>
        <v>0</v>
      </c>
      <c r="J36" s="17">
        <f t="shared" si="3"/>
        <v>0</v>
      </c>
      <c r="K36" s="18">
        <f>'Table 6'!P34</f>
        <v>50</v>
      </c>
      <c r="L36" s="35" t="str">
        <f t="shared" si="4"/>
        <v/>
      </c>
      <c r="M36" s="35" t="str">
        <f t="shared" si="5"/>
        <v/>
      </c>
      <c r="N36" s="36">
        <f>HLOOKUP($P$1,'Table 6'!$B$2:$P$266,A36,FALSE)</f>
        <v>47</v>
      </c>
      <c r="O36" s="35" t="str">
        <f t="shared" si="6"/>
        <v/>
      </c>
      <c r="P36" s="35" t="str">
        <f t="shared" si="7"/>
        <v/>
      </c>
    </row>
    <row r="37" spans="1:16" s="6" customFormat="1">
      <c r="A37" s="10">
        <f>'Table 6'!A35</f>
        <v>34</v>
      </c>
      <c r="B37" s="15" t="str">
        <f>'Table 6'!B35</f>
        <v>Zucchini</v>
      </c>
      <c r="C37" s="26"/>
      <c r="D37" s="26"/>
      <c r="E37" s="26"/>
      <c r="F37" s="26"/>
      <c r="G37" s="16">
        <f t="shared" si="0"/>
        <v>0</v>
      </c>
      <c r="H37" s="16">
        <f t="shared" si="1"/>
        <v>0</v>
      </c>
      <c r="I37" s="17">
        <f t="shared" si="2"/>
        <v>0</v>
      </c>
      <c r="J37" s="17">
        <f t="shared" si="3"/>
        <v>0</v>
      </c>
      <c r="K37" s="18">
        <f>'Table 6'!P35</f>
        <v>21.1</v>
      </c>
      <c r="L37" s="35" t="str">
        <f t="shared" si="4"/>
        <v/>
      </c>
      <c r="M37" s="35" t="str">
        <f t="shared" si="5"/>
        <v/>
      </c>
      <c r="N37" s="36">
        <f>HLOOKUP($P$1,'Table 6'!$B$2:$P$266,A37,FALSE)</f>
        <v>26.6</v>
      </c>
      <c r="O37" s="35" t="str">
        <f t="shared" si="6"/>
        <v/>
      </c>
      <c r="P37" s="35" t="str">
        <f t="shared" si="7"/>
        <v/>
      </c>
    </row>
    <row r="38" spans="1:16" s="6" customFormat="1">
      <c r="A38" s="10">
        <f>'Table 6'!A36</f>
        <v>35</v>
      </c>
      <c r="B38" s="15" t="str">
        <f>'Table 6'!B36</f>
        <v>Any onions</v>
      </c>
      <c r="C38" s="26"/>
      <c r="D38" s="26"/>
      <c r="E38" s="26"/>
      <c r="F38" s="26"/>
      <c r="G38" s="16">
        <f t="shared" si="0"/>
        <v>0</v>
      </c>
      <c r="H38" s="16">
        <f t="shared" si="1"/>
        <v>0</v>
      </c>
      <c r="I38" s="17">
        <f t="shared" si="2"/>
        <v>0</v>
      </c>
      <c r="J38" s="17">
        <f t="shared" si="3"/>
        <v>0</v>
      </c>
      <c r="K38" s="18">
        <f>'Table 6'!P36</f>
        <v>82.7</v>
      </c>
      <c r="L38" s="35" t="str">
        <f t="shared" si="4"/>
        <v/>
      </c>
      <c r="M38" s="35" t="str">
        <f t="shared" si="5"/>
        <v/>
      </c>
      <c r="N38" s="36">
        <f>HLOOKUP($P$1,'Table 6'!$B$2:$P$266,A38,FALSE)</f>
        <v>86.9</v>
      </c>
      <c r="O38" s="35" t="str">
        <f t="shared" si="6"/>
        <v/>
      </c>
      <c r="P38" s="35" t="str">
        <f t="shared" si="7"/>
        <v/>
      </c>
    </row>
    <row r="39" spans="1:16" s="6" customFormat="1">
      <c r="A39" s="10">
        <f>'Table 6'!A37</f>
        <v>36</v>
      </c>
      <c r="B39" s="19" t="str">
        <f>'Table 6'!B37</f>
        <v>White/yellow onions</v>
      </c>
      <c r="C39" s="26"/>
      <c r="D39" s="26"/>
      <c r="E39" s="26"/>
      <c r="F39" s="26"/>
      <c r="G39" s="16">
        <f t="shared" si="0"/>
        <v>0</v>
      </c>
      <c r="H39" s="16">
        <f t="shared" si="1"/>
        <v>0</v>
      </c>
      <c r="I39" s="17">
        <f t="shared" si="2"/>
        <v>0</v>
      </c>
      <c r="J39" s="17">
        <f t="shared" si="3"/>
        <v>0</v>
      </c>
      <c r="K39" s="18">
        <f>'Table 6'!P37</f>
        <v>73.5</v>
      </c>
      <c r="L39" s="35" t="str">
        <f t="shared" si="4"/>
        <v/>
      </c>
      <c r="M39" s="35" t="str">
        <f t="shared" si="5"/>
        <v/>
      </c>
      <c r="N39" s="36">
        <f>HLOOKUP($P$1,'Table 6'!$B$2:$P$266,A39,FALSE)</f>
        <v>77.2</v>
      </c>
      <c r="O39" s="35" t="str">
        <f t="shared" si="6"/>
        <v/>
      </c>
      <c r="P39" s="35" t="str">
        <f t="shared" si="7"/>
        <v/>
      </c>
    </row>
    <row r="40" spans="1:16" s="6" customFormat="1">
      <c r="A40" s="10">
        <f>'Table 6'!A38</f>
        <v>37</v>
      </c>
      <c r="B40" s="19" t="str">
        <f>'Table 6'!B38</f>
        <v>Red onions</v>
      </c>
      <c r="C40" s="26"/>
      <c r="D40" s="26"/>
      <c r="E40" s="26"/>
      <c r="F40" s="26"/>
      <c r="G40" s="16">
        <f t="shared" si="0"/>
        <v>0</v>
      </c>
      <c r="H40" s="16">
        <f t="shared" si="1"/>
        <v>0</v>
      </c>
      <c r="I40" s="17">
        <f t="shared" si="2"/>
        <v>0</v>
      </c>
      <c r="J40" s="17">
        <f t="shared" si="3"/>
        <v>0</v>
      </c>
      <c r="K40" s="18">
        <f>'Table 6'!P38</f>
        <v>32.200000000000003</v>
      </c>
      <c r="L40" s="35" t="str">
        <f t="shared" si="4"/>
        <v/>
      </c>
      <c r="M40" s="35" t="str">
        <f t="shared" si="5"/>
        <v/>
      </c>
      <c r="N40" s="36">
        <f>HLOOKUP($P$1,'Table 6'!$B$2:$P$266,A40,FALSE)</f>
        <v>35.299999999999997</v>
      </c>
      <c r="O40" s="35" t="str">
        <f t="shared" si="6"/>
        <v/>
      </c>
      <c r="P40" s="35" t="str">
        <f t="shared" si="7"/>
        <v/>
      </c>
    </row>
    <row r="41" spans="1:16" s="6" customFormat="1">
      <c r="A41" s="10">
        <f>'Table 6'!A39</f>
        <v>38</v>
      </c>
      <c r="B41" s="19" t="str">
        <f>'Table 6'!B39</f>
        <v>Green onions</v>
      </c>
      <c r="C41" s="26"/>
      <c r="D41" s="26"/>
      <c r="E41" s="26"/>
      <c r="F41" s="26"/>
      <c r="G41" s="16">
        <f t="shared" si="0"/>
        <v>0</v>
      </c>
      <c r="H41" s="16">
        <f t="shared" si="1"/>
        <v>0</v>
      </c>
      <c r="I41" s="17">
        <f t="shared" si="2"/>
        <v>0</v>
      </c>
      <c r="J41" s="17">
        <f t="shared" si="3"/>
        <v>0</v>
      </c>
      <c r="K41" s="18">
        <f>'Table 6'!P39</f>
        <v>34</v>
      </c>
      <c r="L41" s="35" t="str">
        <f t="shared" si="4"/>
        <v/>
      </c>
      <c r="M41" s="35" t="str">
        <f t="shared" si="5"/>
        <v/>
      </c>
      <c r="N41" s="36">
        <f>HLOOKUP($P$1,'Table 6'!$B$2:$P$266,A41,FALSE)</f>
        <v>39.5</v>
      </c>
      <c r="O41" s="35" t="str">
        <f t="shared" si="6"/>
        <v/>
      </c>
      <c r="P41" s="35" t="str">
        <f t="shared" si="7"/>
        <v/>
      </c>
    </row>
    <row r="42" spans="1:16" s="6" customFormat="1">
      <c r="A42" s="10">
        <f>'Table 6'!A40</f>
        <v>39</v>
      </c>
      <c r="B42" s="15" t="str">
        <f>'Table 6'!B40</f>
        <v>Vegetable juice</v>
      </c>
      <c r="C42" s="26"/>
      <c r="D42" s="26"/>
      <c r="E42" s="26"/>
      <c r="F42" s="26"/>
      <c r="G42" s="16">
        <f t="shared" si="0"/>
        <v>0</v>
      </c>
      <c r="H42" s="16">
        <f t="shared" si="1"/>
        <v>0</v>
      </c>
      <c r="I42" s="17">
        <f t="shared" si="2"/>
        <v>0</v>
      </c>
      <c r="J42" s="17">
        <f t="shared" si="3"/>
        <v>0</v>
      </c>
      <c r="K42" s="18">
        <f>'Table 6'!P40</f>
        <v>18.2</v>
      </c>
      <c r="L42" s="35" t="str">
        <f t="shared" si="4"/>
        <v/>
      </c>
      <c r="M42" s="35" t="str">
        <f t="shared" si="5"/>
        <v/>
      </c>
      <c r="N42" s="36">
        <f>HLOOKUP($P$1,'Table 6'!$B$2:$P$266,A42,FALSE)</f>
        <v>15</v>
      </c>
      <c r="O42" s="35" t="str">
        <f t="shared" si="6"/>
        <v/>
      </c>
      <c r="P42" s="35" t="str">
        <f t="shared" si="7"/>
        <v/>
      </c>
    </row>
    <row r="43" spans="1:16" s="6" customFormat="1">
      <c r="A43" s="10">
        <f>'Table 6'!A41</f>
        <v>40</v>
      </c>
      <c r="B43" s="23" t="str">
        <f>'Table 6'!B41</f>
        <v>HERBS &amp; SPICES</v>
      </c>
      <c r="C43" s="27"/>
      <c r="D43" s="27"/>
      <c r="E43" s="27"/>
      <c r="F43" s="27"/>
      <c r="G43" s="27"/>
      <c r="H43" s="27"/>
      <c r="I43" s="28"/>
      <c r="J43" s="28"/>
      <c r="K43" s="110"/>
      <c r="L43" s="110"/>
      <c r="M43" s="110"/>
      <c r="N43" s="110"/>
      <c r="O43" s="110"/>
      <c r="P43" s="110"/>
    </row>
    <row r="44" spans="1:16" s="6" customFormat="1">
      <c r="A44" s="10">
        <f>'Table 6'!A42</f>
        <v>41</v>
      </c>
      <c r="B44" s="15" t="str">
        <f>'Table 6'!B42</f>
        <v>Any fresh herbs</v>
      </c>
      <c r="C44" s="26"/>
      <c r="D44" s="26"/>
      <c r="E44" s="26"/>
      <c r="F44" s="26"/>
      <c r="G44" s="16">
        <f t="shared" si="0"/>
        <v>0</v>
      </c>
      <c r="H44" s="16">
        <f t="shared" si="1"/>
        <v>0</v>
      </c>
      <c r="I44" s="17">
        <f t="shared" ref="I44" si="8">IF((COUNTA(C44)=0),0,(C44)/(C44+E44))</f>
        <v>0</v>
      </c>
      <c r="J44" s="17">
        <f t="shared" ref="J44" si="9">IF((COUNTA(C44:D44)=0),0,(C44+D44)/(C44+D44+E44))</f>
        <v>0</v>
      </c>
      <c r="K44" s="18">
        <f>'Table 6'!P42</f>
        <v>47.5</v>
      </c>
      <c r="L44" s="35" t="str">
        <f t="shared" si="4"/>
        <v/>
      </c>
      <c r="M44" s="35" t="str">
        <f t="shared" si="5"/>
        <v/>
      </c>
      <c r="N44" s="36">
        <f>HLOOKUP($P$1,'Table 6'!$B$2:$P$266,A44,FALSE)</f>
        <v>59.1</v>
      </c>
      <c r="O44" s="35" t="str">
        <f t="shared" si="6"/>
        <v/>
      </c>
      <c r="P44" s="35" t="str">
        <f t="shared" si="7"/>
        <v/>
      </c>
    </row>
    <row r="45" spans="1:16" s="6" customFormat="1">
      <c r="A45" s="10">
        <f>'Table 6'!A43</f>
        <v>42</v>
      </c>
      <c r="B45" s="19" t="str">
        <f>'Table 6'!B43</f>
        <v>Fresh Thai basil</v>
      </c>
      <c r="C45" s="26"/>
      <c r="D45" s="26"/>
      <c r="E45" s="26"/>
      <c r="F45" s="26"/>
      <c r="G45" s="16">
        <f t="shared" si="0"/>
        <v>0</v>
      </c>
      <c r="H45" s="16">
        <f t="shared" si="1"/>
        <v>0</v>
      </c>
      <c r="I45" s="17">
        <f t="shared" ref="I45:I56" si="10">IF((COUNTA(C45)=0),0,(C45)/(C45+E45))</f>
        <v>0</v>
      </c>
      <c r="J45" s="17">
        <f t="shared" ref="J45:J56" si="11">IF((COUNTA(C45:D45)=0),0,(C45+D45)/(C45+D45+E45))</f>
        <v>0</v>
      </c>
      <c r="K45" s="18">
        <f>'Table 6'!P43</f>
        <v>9.1999999999999993</v>
      </c>
      <c r="L45" s="35" t="str">
        <f t="shared" si="4"/>
        <v/>
      </c>
      <c r="M45" s="35" t="str">
        <f t="shared" si="5"/>
        <v/>
      </c>
      <c r="N45" s="36">
        <f>HLOOKUP($P$1,'Table 6'!$B$2:$P$266,A45,FALSE)</f>
        <v>8.6999999999999993</v>
      </c>
      <c r="O45" s="35" t="str">
        <f t="shared" si="6"/>
        <v/>
      </c>
      <c r="P45" s="35" t="str">
        <f t="shared" si="7"/>
        <v/>
      </c>
    </row>
    <row r="46" spans="1:16" s="6" customFormat="1">
      <c r="A46" s="10">
        <f>'Table 6'!A44</f>
        <v>43</v>
      </c>
      <c r="B46" s="19" t="str">
        <f>'Table 6'!B44</f>
        <v>Fresh basil</v>
      </c>
      <c r="C46" s="26"/>
      <c r="D46" s="26"/>
      <c r="E46" s="26"/>
      <c r="F46" s="26"/>
      <c r="G46" s="16">
        <f t="shared" si="0"/>
        <v>0</v>
      </c>
      <c r="H46" s="16">
        <f t="shared" si="1"/>
        <v>0</v>
      </c>
      <c r="I46" s="17">
        <f t="shared" si="10"/>
        <v>0</v>
      </c>
      <c r="J46" s="17">
        <f t="shared" si="11"/>
        <v>0</v>
      </c>
      <c r="K46" s="18">
        <f>'Table 6'!P44</f>
        <v>17.8</v>
      </c>
      <c r="L46" s="35" t="str">
        <f t="shared" si="4"/>
        <v/>
      </c>
      <c r="M46" s="35" t="str">
        <f t="shared" si="5"/>
        <v/>
      </c>
      <c r="N46" s="36">
        <f>HLOOKUP($P$1,'Table 6'!$B$2:$P$266,A46,FALSE)</f>
        <v>18</v>
      </c>
      <c r="O46" s="35" t="str">
        <f t="shared" si="6"/>
        <v/>
      </c>
      <c r="P46" s="35" t="str">
        <f t="shared" si="7"/>
        <v/>
      </c>
    </row>
    <row r="47" spans="1:16" s="6" customFormat="1">
      <c r="A47" s="10">
        <f>'Table 6'!A45</f>
        <v>44</v>
      </c>
      <c r="B47" s="19" t="str">
        <f>'Table 6'!B45</f>
        <v>Fresh cilantro/coriander</v>
      </c>
      <c r="C47" s="26"/>
      <c r="D47" s="26"/>
      <c r="E47" s="26"/>
      <c r="F47" s="26"/>
      <c r="G47" s="16">
        <f t="shared" si="0"/>
        <v>0</v>
      </c>
      <c r="H47" s="16">
        <f t="shared" si="1"/>
        <v>0</v>
      </c>
      <c r="I47" s="17">
        <f t="shared" si="10"/>
        <v>0</v>
      </c>
      <c r="J47" s="17">
        <f t="shared" si="11"/>
        <v>0</v>
      </c>
      <c r="K47" s="18">
        <f>'Table 6'!P45</f>
        <v>17.600000000000001</v>
      </c>
      <c r="L47" s="35" t="str">
        <f t="shared" si="4"/>
        <v/>
      </c>
      <c r="M47" s="35" t="str">
        <f t="shared" si="5"/>
        <v/>
      </c>
      <c r="N47" s="36">
        <f>HLOOKUP($P$1,'Table 6'!$B$2:$P$266,A47,FALSE)</f>
        <v>27.3</v>
      </c>
      <c r="O47" s="35" t="str">
        <f t="shared" si="6"/>
        <v/>
      </c>
      <c r="P47" s="35" t="str">
        <f t="shared" si="7"/>
        <v/>
      </c>
    </row>
    <row r="48" spans="1:16" s="6" customFormat="1">
      <c r="A48" s="10">
        <f>'Table 6'!A46</f>
        <v>45</v>
      </c>
      <c r="B48" s="19" t="str">
        <f>'Table 6'!B46</f>
        <v>Fresh tarragon</v>
      </c>
      <c r="C48" s="26"/>
      <c r="D48" s="26"/>
      <c r="E48" s="26"/>
      <c r="F48" s="26"/>
      <c r="G48" s="16">
        <f t="shared" si="0"/>
        <v>0</v>
      </c>
      <c r="H48" s="16">
        <f t="shared" si="1"/>
        <v>0</v>
      </c>
      <c r="I48" s="17">
        <f t="shared" si="10"/>
        <v>0</v>
      </c>
      <c r="J48" s="17">
        <f t="shared" si="11"/>
        <v>0</v>
      </c>
      <c r="K48" s="18">
        <f>'Table 6'!P46</f>
        <v>3.2</v>
      </c>
      <c r="L48" s="35" t="str">
        <f t="shared" si="4"/>
        <v/>
      </c>
      <c r="M48" s="35" t="str">
        <f t="shared" si="5"/>
        <v/>
      </c>
      <c r="N48" s="36">
        <f>HLOOKUP($P$1,'Table 6'!$B$2:$P$266,A48,FALSE)</f>
        <v>2.2000000000000002</v>
      </c>
      <c r="O48" s="35" t="str">
        <f t="shared" si="6"/>
        <v/>
      </c>
      <c r="P48" s="35" t="str">
        <f t="shared" si="7"/>
        <v/>
      </c>
    </row>
    <row r="49" spans="1:16" s="6" customFormat="1">
      <c r="A49" s="10">
        <f>'Table 6'!A47</f>
        <v>46</v>
      </c>
      <c r="B49" s="19" t="str">
        <f>'Table 6'!B47</f>
        <v>Fresh parsley</v>
      </c>
      <c r="C49" s="26"/>
      <c r="D49" s="26"/>
      <c r="E49" s="26"/>
      <c r="F49" s="26"/>
      <c r="G49" s="16">
        <f t="shared" si="0"/>
        <v>0</v>
      </c>
      <c r="H49" s="16">
        <f t="shared" si="1"/>
        <v>0</v>
      </c>
      <c r="I49" s="17">
        <f t="shared" si="10"/>
        <v>0</v>
      </c>
      <c r="J49" s="17">
        <f t="shared" si="11"/>
        <v>0</v>
      </c>
      <c r="K49" s="18">
        <f>'Table 6'!P47</f>
        <v>26.1</v>
      </c>
      <c r="L49" s="35" t="str">
        <f t="shared" si="4"/>
        <v/>
      </c>
      <c r="M49" s="35" t="str">
        <f t="shared" si="5"/>
        <v/>
      </c>
      <c r="N49" s="36">
        <f>HLOOKUP($P$1,'Table 6'!$B$2:$P$266,A49,FALSE)</f>
        <v>29.6</v>
      </c>
      <c r="O49" s="35" t="str">
        <f t="shared" si="6"/>
        <v/>
      </c>
      <c r="P49" s="35" t="str">
        <f t="shared" si="7"/>
        <v/>
      </c>
    </row>
    <row r="50" spans="1:16" s="6" customFormat="1">
      <c r="A50" s="10">
        <f>'Table 6'!A48</f>
        <v>47</v>
      </c>
      <c r="B50" s="19" t="str">
        <f>'Table 6'!B48</f>
        <v>Other fresh herbs</v>
      </c>
      <c r="C50" s="26"/>
      <c r="D50" s="26"/>
      <c r="E50" s="26"/>
      <c r="F50" s="26"/>
      <c r="G50" s="16">
        <f t="shared" si="0"/>
        <v>0</v>
      </c>
      <c r="H50" s="16">
        <f t="shared" si="1"/>
        <v>0</v>
      </c>
      <c r="I50" s="17">
        <f t="shared" si="10"/>
        <v>0</v>
      </c>
      <c r="J50" s="17">
        <f t="shared" si="11"/>
        <v>0</v>
      </c>
      <c r="K50" s="18">
        <f>'Table 6'!P48</f>
        <v>24</v>
      </c>
      <c r="L50" s="35" t="str">
        <f t="shared" si="4"/>
        <v/>
      </c>
      <c r="M50" s="35" t="str">
        <f t="shared" si="5"/>
        <v/>
      </c>
      <c r="N50" s="36">
        <f>HLOOKUP($P$1,'Table 6'!$B$2:$P$266,A50,FALSE)</f>
        <v>32</v>
      </c>
      <c r="O50" s="35" t="str">
        <f t="shared" si="6"/>
        <v/>
      </c>
      <c r="P50" s="35" t="str">
        <f t="shared" si="7"/>
        <v/>
      </c>
    </row>
    <row r="51" spans="1:16" s="6" customFormat="1">
      <c r="A51" s="10">
        <f>'Table 6'!A49</f>
        <v>48</v>
      </c>
      <c r="B51" s="15" t="str">
        <f>'Table 6'!B49</f>
        <v>Any spices</v>
      </c>
      <c r="C51" s="26"/>
      <c r="D51" s="26"/>
      <c r="E51" s="26"/>
      <c r="F51" s="26"/>
      <c r="G51" s="16">
        <f t="shared" si="0"/>
        <v>0</v>
      </c>
      <c r="H51" s="16">
        <f t="shared" si="1"/>
        <v>0</v>
      </c>
      <c r="I51" s="17">
        <f t="shared" si="10"/>
        <v>0</v>
      </c>
      <c r="J51" s="17">
        <f t="shared" si="11"/>
        <v>0</v>
      </c>
      <c r="K51" s="18">
        <f>'Table 6'!P49</f>
        <v>90.7</v>
      </c>
      <c r="L51" s="35" t="str">
        <f t="shared" si="4"/>
        <v/>
      </c>
      <c r="M51" s="35" t="str">
        <f t="shared" si="5"/>
        <v/>
      </c>
      <c r="N51" s="36">
        <f>HLOOKUP($P$1,'Table 6'!$B$2:$P$266,A51,FALSE)</f>
        <v>91.5</v>
      </c>
      <c r="O51" s="35" t="str">
        <f t="shared" si="6"/>
        <v/>
      </c>
      <c r="P51" s="35" t="str">
        <f t="shared" si="7"/>
        <v/>
      </c>
    </row>
    <row r="52" spans="1:16" s="6" customFormat="1" ht="22.5">
      <c r="A52" s="10">
        <f>'Table 6'!A50</f>
        <v>49</v>
      </c>
      <c r="B52" s="19" t="str">
        <f>'Table 6'!B50</f>
        <v>Pepper (whole/ground, white, black, blended)</v>
      </c>
      <c r="C52" s="26"/>
      <c r="D52" s="26"/>
      <c r="E52" s="26"/>
      <c r="F52" s="26"/>
      <c r="G52" s="16">
        <f t="shared" si="0"/>
        <v>0</v>
      </c>
      <c r="H52" s="16">
        <f t="shared" si="1"/>
        <v>0</v>
      </c>
      <c r="I52" s="17">
        <f t="shared" si="10"/>
        <v>0</v>
      </c>
      <c r="J52" s="17">
        <f t="shared" si="11"/>
        <v>0</v>
      </c>
      <c r="K52" s="18">
        <f>'Table 6'!P50</f>
        <v>84.8</v>
      </c>
      <c r="L52" s="35" t="str">
        <f t="shared" si="4"/>
        <v/>
      </c>
      <c r="M52" s="35" t="str">
        <f t="shared" si="5"/>
        <v/>
      </c>
      <c r="N52" s="36">
        <f>HLOOKUP($P$1,'Table 6'!$B$2:$P$266,A52,FALSE)</f>
        <v>85.3</v>
      </c>
      <c r="O52" s="35" t="str">
        <f t="shared" si="6"/>
        <v/>
      </c>
      <c r="P52" s="35" t="str">
        <f t="shared" si="7"/>
        <v/>
      </c>
    </row>
    <row r="53" spans="1:16" s="6" customFormat="1">
      <c r="A53" s="10">
        <f>'Table 6'!A51</f>
        <v>50</v>
      </c>
      <c r="B53" s="19" t="str">
        <f>'Table 6'!B51</f>
        <v>Curry powder</v>
      </c>
      <c r="C53" s="26"/>
      <c r="D53" s="26"/>
      <c r="E53" s="26"/>
      <c r="F53" s="26"/>
      <c r="G53" s="16">
        <f t="shared" si="0"/>
        <v>0</v>
      </c>
      <c r="H53" s="16">
        <f t="shared" si="1"/>
        <v>0</v>
      </c>
      <c r="I53" s="17">
        <f t="shared" si="10"/>
        <v>0</v>
      </c>
      <c r="J53" s="17">
        <f t="shared" si="11"/>
        <v>0</v>
      </c>
      <c r="K53" s="18">
        <f>'Table 6'!P51</f>
        <v>17.600000000000001</v>
      </c>
      <c r="L53" s="35" t="str">
        <f t="shared" si="4"/>
        <v/>
      </c>
      <c r="M53" s="35" t="str">
        <f t="shared" si="5"/>
        <v/>
      </c>
      <c r="N53" s="36">
        <f>HLOOKUP($P$1,'Table 6'!$B$2:$P$266,A53,FALSE)</f>
        <v>27</v>
      </c>
      <c r="O53" s="35" t="str">
        <f t="shared" si="6"/>
        <v/>
      </c>
      <c r="P53" s="35" t="str">
        <f t="shared" si="7"/>
        <v/>
      </c>
    </row>
    <row r="54" spans="1:16" s="6" customFormat="1">
      <c r="A54" s="10">
        <f>'Table 6'!A52</f>
        <v>51</v>
      </c>
      <c r="B54" s="19" t="str">
        <f>'Table 6'!B52</f>
        <v>Paprika</v>
      </c>
      <c r="C54" s="26"/>
      <c r="D54" s="26"/>
      <c r="E54" s="26"/>
      <c r="F54" s="26"/>
      <c r="G54" s="16">
        <f t="shared" si="0"/>
        <v>0</v>
      </c>
      <c r="H54" s="16">
        <f t="shared" si="1"/>
        <v>0</v>
      </c>
      <c r="I54" s="17">
        <f t="shared" si="10"/>
        <v>0</v>
      </c>
      <c r="J54" s="17">
        <f t="shared" si="11"/>
        <v>0</v>
      </c>
      <c r="K54" s="18">
        <f>'Table 6'!P52</f>
        <v>22.2</v>
      </c>
      <c r="L54" s="35" t="str">
        <f t="shared" si="4"/>
        <v/>
      </c>
      <c r="M54" s="35" t="str">
        <f t="shared" si="5"/>
        <v/>
      </c>
      <c r="N54" s="36">
        <f>HLOOKUP($P$1,'Table 6'!$B$2:$P$266,A54,FALSE)</f>
        <v>28.3</v>
      </c>
      <c r="O54" s="35" t="str">
        <f t="shared" si="6"/>
        <v/>
      </c>
      <c r="P54" s="35" t="str">
        <f t="shared" si="7"/>
        <v/>
      </c>
    </row>
    <row r="55" spans="1:16" s="6" customFormat="1">
      <c r="A55" s="10">
        <f>'Table 6'!A53</f>
        <v>52</v>
      </c>
      <c r="B55" s="19" t="str">
        <f>'Table 6'!B53</f>
        <v>Turmeric</v>
      </c>
      <c r="C55" s="26"/>
      <c r="D55" s="26"/>
      <c r="E55" s="26"/>
      <c r="F55" s="26"/>
      <c r="G55" s="16">
        <f t="shared" si="0"/>
        <v>0</v>
      </c>
      <c r="H55" s="16">
        <f t="shared" si="1"/>
        <v>0</v>
      </c>
      <c r="I55" s="17">
        <f t="shared" si="10"/>
        <v>0</v>
      </c>
      <c r="J55" s="17">
        <f t="shared" si="11"/>
        <v>0</v>
      </c>
      <c r="K55" s="18">
        <f>'Table 6'!P53</f>
        <v>15.4</v>
      </c>
      <c r="L55" s="35" t="str">
        <f t="shared" si="4"/>
        <v/>
      </c>
      <c r="M55" s="35" t="str">
        <f t="shared" si="5"/>
        <v/>
      </c>
      <c r="N55" s="36">
        <f>HLOOKUP($P$1,'Table 6'!$B$2:$P$266,A55,FALSE)</f>
        <v>23.3</v>
      </c>
      <c r="O55" s="35" t="str">
        <f t="shared" si="6"/>
        <v/>
      </c>
      <c r="P55" s="35" t="str">
        <f t="shared" si="7"/>
        <v/>
      </c>
    </row>
    <row r="56" spans="1:16" s="6" customFormat="1">
      <c r="A56" s="10">
        <f>'Table 6'!A54</f>
        <v>53</v>
      </c>
      <c r="B56" s="19" t="str">
        <f>'Table 6'!B54</f>
        <v>Other spices</v>
      </c>
      <c r="C56" s="26"/>
      <c r="D56" s="26"/>
      <c r="E56" s="26"/>
      <c r="F56" s="26"/>
      <c r="G56" s="16">
        <f t="shared" si="0"/>
        <v>0</v>
      </c>
      <c r="H56" s="16">
        <f t="shared" si="1"/>
        <v>0</v>
      </c>
      <c r="I56" s="17">
        <f t="shared" si="10"/>
        <v>0</v>
      </c>
      <c r="J56" s="17">
        <f t="shared" si="11"/>
        <v>0</v>
      </c>
      <c r="K56" s="18">
        <f>'Table 6'!P54</f>
        <v>48.8</v>
      </c>
      <c r="L56" s="35" t="str">
        <f t="shared" si="4"/>
        <v/>
      </c>
      <c r="M56" s="35" t="str">
        <f t="shared" si="5"/>
        <v/>
      </c>
      <c r="N56" s="36">
        <f>HLOOKUP($P$1,'Table 6'!$B$2:$P$266,A56,FALSE)</f>
        <v>55.7</v>
      </c>
      <c r="O56" s="35" t="str">
        <f t="shared" si="6"/>
        <v/>
      </c>
      <c r="P56" s="35" t="str">
        <f t="shared" si="7"/>
        <v/>
      </c>
    </row>
    <row r="57" spans="1:16" s="6" customFormat="1" ht="21.75" customHeight="1">
      <c r="A57" s="10">
        <f>'Table 6'!A55</f>
        <v>54</v>
      </c>
      <c r="B57" s="23" t="str">
        <f>'Table 6'!B55</f>
        <v>STORE-BOUGHT PREPARED SALADS &amp; DIPS</v>
      </c>
      <c r="C57" s="27"/>
      <c r="D57" s="27"/>
      <c r="E57" s="27"/>
      <c r="F57" s="27"/>
      <c r="G57" s="27"/>
      <c r="H57" s="27"/>
      <c r="I57" s="28"/>
      <c r="J57" s="28"/>
      <c r="K57" s="110"/>
      <c r="L57" s="110"/>
      <c r="M57" s="110"/>
      <c r="N57" s="110"/>
      <c r="O57" s="110"/>
      <c r="P57" s="110"/>
    </row>
    <row r="58" spans="1:16" s="6" customFormat="1">
      <c r="A58" s="10">
        <f>'Table 6'!A56</f>
        <v>55</v>
      </c>
      <c r="B58" s="15" t="str">
        <f>'Table 6'!B56</f>
        <v>Any store-bought prepared salad</v>
      </c>
      <c r="C58" s="26"/>
      <c r="D58" s="26"/>
      <c r="E58" s="26"/>
      <c r="F58" s="26"/>
      <c r="G58" s="16">
        <f t="shared" si="0"/>
        <v>0</v>
      </c>
      <c r="H58" s="16">
        <f t="shared" si="1"/>
        <v>0</v>
      </c>
      <c r="I58" s="17">
        <f t="shared" ref="I58" si="12">IF((COUNTA(C58)=0),0,(C58)/(C58+E58))</f>
        <v>0</v>
      </c>
      <c r="J58" s="17">
        <f t="shared" ref="J58" si="13">IF((COUNTA(C58:D58)=0),0,(C58+D58)/(C58+D58+E58))</f>
        <v>0</v>
      </c>
      <c r="K58" s="18">
        <f>'Table 6'!P56</f>
        <v>14.5</v>
      </c>
      <c r="L58" s="35" t="str">
        <f t="shared" si="4"/>
        <v/>
      </c>
      <c r="M58" s="35" t="str">
        <f t="shared" si="5"/>
        <v/>
      </c>
      <c r="N58" s="36">
        <f>HLOOKUP($P$1,'Table 6'!$B$2:$P$266,A58,FALSE)</f>
        <v>14.3</v>
      </c>
      <c r="O58" s="35" t="str">
        <f t="shared" si="6"/>
        <v/>
      </c>
      <c r="P58" s="35" t="str">
        <f t="shared" si="7"/>
        <v/>
      </c>
    </row>
    <row r="59" spans="1:16" s="6" customFormat="1">
      <c r="A59" s="10">
        <f>'Table 6'!A57</f>
        <v>56</v>
      </c>
      <c r="B59" s="19" t="str">
        <f>'Table 6'!B57</f>
        <v>Green salad</v>
      </c>
      <c r="C59" s="26"/>
      <c r="D59" s="26"/>
      <c r="E59" s="26"/>
      <c r="F59" s="26"/>
      <c r="G59" s="16">
        <f t="shared" si="0"/>
        <v>0</v>
      </c>
      <c r="H59" s="16">
        <f t="shared" si="1"/>
        <v>0</v>
      </c>
      <c r="I59" s="17">
        <f t="shared" ref="I59:I65" si="14">IF((COUNTA(C59)=0),0,(C59)/(C59+E59))</f>
        <v>0</v>
      </c>
      <c r="J59" s="17">
        <f t="shared" ref="J59:J65" si="15">IF((COUNTA(C59:D59)=0),0,(C59+D59)/(C59+D59+E59))</f>
        <v>0</v>
      </c>
      <c r="K59" s="18">
        <f>'Table 6'!P57</f>
        <v>9</v>
      </c>
      <c r="L59" s="35" t="str">
        <f t="shared" si="4"/>
        <v/>
      </c>
      <c r="M59" s="35" t="str">
        <f t="shared" si="5"/>
        <v/>
      </c>
      <c r="N59" s="36">
        <f>HLOOKUP($P$1,'Table 6'!$B$2:$P$266,A59,FALSE)</f>
        <v>8.6</v>
      </c>
      <c r="O59" s="35" t="str">
        <f t="shared" si="6"/>
        <v/>
      </c>
      <c r="P59" s="35" t="str">
        <f t="shared" si="7"/>
        <v/>
      </c>
    </row>
    <row r="60" spans="1:16" s="6" customFormat="1">
      <c r="A60" s="10">
        <f>'Table 6'!A58</f>
        <v>57</v>
      </c>
      <c r="B60" s="19" t="str">
        <f>'Table 6'!B58</f>
        <v>Coleslaw</v>
      </c>
      <c r="C60" s="26"/>
      <c r="D60" s="26"/>
      <c r="E60" s="26"/>
      <c r="F60" s="26"/>
      <c r="G60" s="16">
        <f t="shared" si="0"/>
        <v>0</v>
      </c>
      <c r="H60" s="16">
        <f t="shared" si="1"/>
        <v>0</v>
      </c>
      <c r="I60" s="17">
        <f t="shared" si="14"/>
        <v>0</v>
      </c>
      <c r="J60" s="17">
        <f t="shared" si="15"/>
        <v>0</v>
      </c>
      <c r="K60" s="18">
        <f>'Table 6'!P58</f>
        <v>3.8</v>
      </c>
      <c r="L60" s="35" t="str">
        <f t="shared" si="4"/>
        <v/>
      </c>
      <c r="M60" s="35" t="str">
        <f t="shared" si="5"/>
        <v/>
      </c>
      <c r="N60" s="36">
        <f>HLOOKUP($P$1,'Table 6'!$B$2:$P$266,A60,FALSE)</f>
        <v>4</v>
      </c>
      <c r="O60" s="35" t="str">
        <f t="shared" si="6"/>
        <v/>
      </c>
      <c r="P60" s="35" t="str">
        <f t="shared" si="7"/>
        <v/>
      </c>
    </row>
    <row r="61" spans="1:16" s="6" customFormat="1">
      <c r="A61" s="10">
        <f>'Table 6'!A59</f>
        <v>58</v>
      </c>
      <c r="B61" s="19" t="str">
        <f>'Table 6'!B59</f>
        <v>Potato salad</v>
      </c>
      <c r="C61" s="26"/>
      <c r="D61" s="26"/>
      <c r="E61" s="26"/>
      <c r="F61" s="26"/>
      <c r="G61" s="16">
        <f t="shared" si="0"/>
        <v>0</v>
      </c>
      <c r="H61" s="16">
        <f t="shared" si="1"/>
        <v>0</v>
      </c>
      <c r="I61" s="17">
        <f t="shared" si="14"/>
        <v>0</v>
      </c>
      <c r="J61" s="17">
        <f t="shared" si="15"/>
        <v>0</v>
      </c>
      <c r="K61" s="18">
        <f>'Table 6'!P59</f>
        <v>2.6</v>
      </c>
      <c r="L61" s="35" t="str">
        <f t="shared" si="4"/>
        <v/>
      </c>
      <c r="M61" s="35" t="str">
        <f t="shared" si="5"/>
        <v/>
      </c>
      <c r="N61" s="36">
        <f>HLOOKUP($P$1,'Table 6'!$B$2:$P$266,A61,FALSE)</f>
        <v>2.8</v>
      </c>
      <c r="O61" s="35" t="str">
        <f t="shared" si="6"/>
        <v/>
      </c>
      <c r="P61" s="35" t="str">
        <f t="shared" si="7"/>
        <v/>
      </c>
    </row>
    <row r="62" spans="1:16" s="6" customFormat="1">
      <c r="A62" s="10">
        <f>'Table 6'!A60</f>
        <v>59</v>
      </c>
      <c r="B62" s="19" t="str">
        <f>'Table 6'!B60</f>
        <v>Pasta salad</v>
      </c>
      <c r="C62" s="26"/>
      <c r="D62" s="26"/>
      <c r="E62" s="26"/>
      <c r="F62" s="26"/>
      <c r="G62" s="16">
        <f t="shared" si="0"/>
        <v>0</v>
      </c>
      <c r="H62" s="16">
        <f t="shared" si="1"/>
        <v>0</v>
      </c>
      <c r="I62" s="17">
        <f t="shared" si="14"/>
        <v>0</v>
      </c>
      <c r="J62" s="17">
        <f t="shared" si="15"/>
        <v>0</v>
      </c>
      <c r="K62" s="18">
        <f>'Table 6'!P60</f>
        <v>1.8</v>
      </c>
      <c r="L62" s="35" t="str">
        <f t="shared" si="4"/>
        <v/>
      </c>
      <c r="M62" s="35" t="str">
        <f t="shared" si="5"/>
        <v/>
      </c>
      <c r="N62" s="36">
        <f>HLOOKUP($P$1,'Table 6'!$B$2:$P$266,A62,FALSE)</f>
        <v>0.8</v>
      </c>
      <c r="O62" s="35" t="str">
        <f t="shared" si="6"/>
        <v/>
      </c>
      <c r="P62" s="35" t="str">
        <f t="shared" si="7"/>
        <v/>
      </c>
    </row>
    <row r="63" spans="1:16" s="6" customFormat="1">
      <c r="A63" s="10">
        <f>'Table 6'!A61</f>
        <v>60</v>
      </c>
      <c r="B63" s="19" t="str">
        <f>'Table 6'!B61</f>
        <v>Fruit salad/pre-cut fruit/fruit platter</v>
      </c>
      <c r="C63" s="26"/>
      <c r="D63" s="26"/>
      <c r="E63" s="26"/>
      <c r="F63" s="26"/>
      <c r="G63" s="16">
        <f t="shared" si="0"/>
        <v>0</v>
      </c>
      <c r="H63" s="16">
        <f t="shared" si="1"/>
        <v>0</v>
      </c>
      <c r="I63" s="17">
        <f t="shared" si="14"/>
        <v>0</v>
      </c>
      <c r="J63" s="17">
        <f t="shared" si="15"/>
        <v>0</v>
      </c>
      <c r="K63" s="18">
        <f>'Table 6'!P61</f>
        <v>3.1</v>
      </c>
      <c r="L63" s="35" t="str">
        <f t="shared" si="4"/>
        <v/>
      </c>
      <c r="M63" s="35" t="str">
        <f t="shared" si="5"/>
        <v/>
      </c>
      <c r="N63" s="36">
        <f>HLOOKUP($P$1,'Table 6'!$B$2:$P$266,A63,FALSE)</f>
        <v>2.9</v>
      </c>
      <c r="O63" s="35" t="str">
        <f t="shared" si="6"/>
        <v/>
      </c>
      <c r="P63" s="35" t="str">
        <f t="shared" si="7"/>
        <v/>
      </c>
    </row>
    <row r="64" spans="1:16" s="6" customFormat="1">
      <c r="A64" s="10">
        <f>'Table 6'!A62</f>
        <v>61</v>
      </c>
      <c r="B64" s="15" t="str">
        <f>'Table 6'!B62</f>
        <v>Salsa</v>
      </c>
      <c r="C64" s="26"/>
      <c r="D64" s="26"/>
      <c r="E64" s="26"/>
      <c r="F64" s="26"/>
      <c r="G64" s="16">
        <f t="shared" si="0"/>
        <v>0</v>
      </c>
      <c r="H64" s="16">
        <f t="shared" si="1"/>
        <v>0</v>
      </c>
      <c r="I64" s="17">
        <f t="shared" si="14"/>
        <v>0</v>
      </c>
      <c r="J64" s="17">
        <f t="shared" si="15"/>
        <v>0</v>
      </c>
      <c r="K64" s="18">
        <f>'Table 6'!P62</f>
        <v>21.7</v>
      </c>
      <c r="L64" s="35" t="str">
        <f t="shared" si="4"/>
        <v/>
      </c>
      <c r="M64" s="35" t="str">
        <f t="shared" si="5"/>
        <v/>
      </c>
      <c r="N64" s="36">
        <f>HLOOKUP($P$1,'Table 6'!$B$2:$P$266,A64,FALSE)</f>
        <v>25.6</v>
      </c>
      <c r="O64" s="35" t="str">
        <f t="shared" si="6"/>
        <v/>
      </c>
      <c r="P64" s="35" t="str">
        <f t="shared" si="7"/>
        <v/>
      </c>
    </row>
    <row r="65" spans="1:16" s="6" customFormat="1">
      <c r="A65" s="10">
        <f>'Table 6'!A63</f>
        <v>62</v>
      </c>
      <c r="B65" s="15" t="str">
        <f>'Table 6'!B63</f>
        <v>Hummus</v>
      </c>
      <c r="C65" s="26"/>
      <c r="D65" s="26"/>
      <c r="E65" s="26"/>
      <c r="F65" s="26"/>
      <c r="G65" s="16">
        <f t="shared" si="0"/>
        <v>0</v>
      </c>
      <c r="H65" s="16">
        <f t="shared" si="1"/>
        <v>0</v>
      </c>
      <c r="I65" s="17">
        <f t="shared" si="14"/>
        <v>0</v>
      </c>
      <c r="J65" s="17">
        <f t="shared" si="15"/>
        <v>0</v>
      </c>
      <c r="K65" s="18">
        <f>'Table 6'!P63</f>
        <v>13.4</v>
      </c>
      <c r="L65" s="35" t="str">
        <f t="shared" si="4"/>
        <v/>
      </c>
      <c r="M65" s="35" t="str">
        <f t="shared" si="5"/>
        <v/>
      </c>
      <c r="N65" s="36">
        <f>HLOOKUP($P$1,'Table 6'!$B$2:$P$266,A65,FALSE)</f>
        <v>12.9</v>
      </c>
      <c r="O65" s="35" t="str">
        <f t="shared" si="6"/>
        <v/>
      </c>
      <c r="P65" s="35" t="str">
        <f t="shared" si="7"/>
        <v/>
      </c>
    </row>
    <row r="66" spans="1:16" s="6" customFormat="1">
      <c r="A66" s="10">
        <f>'Table 6'!A64</f>
        <v>63</v>
      </c>
      <c r="B66" s="23" t="str">
        <f>'Table 6'!B64</f>
        <v>FRUITS</v>
      </c>
      <c r="C66" s="27"/>
      <c r="D66" s="27"/>
      <c r="E66" s="27"/>
      <c r="F66" s="27"/>
      <c r="G66" s="27"/>
      <c r="H66" s="27"/>
      <c r="I66" s="28"/>
      <c r="J66" s="28"/>
      <c r="K66" s="110"/>
      <c r="L66" s="110"/>
      <c r="M66" s="110"/>
      <c r="N66" s="110"/>
      <c r="O66" s="110"/>
      <c r="P66" s="110"/>
    </row>
    <row r="67" spans="1:16" s="6" customFormat="1">
      <c r="A67" s="10">
        <f>'Table 6'!A65</f>
        <v>64</v>
      </c>
      <c r="B67" s="15" t="str">
        <f>'Table 6'!B65</f>
        <v>Apples</v>
      </c>
      <c r="C67" s="26"/>
      <c r="D67" s="26"/>
      <c r="E67" s="26"/>
      <c r="F67" s="26"/>
      <c r="G67" s="16">
        <f t="shared" si="0"/>
        <v>0</v>
      </c>
      <c r="H67" s="16">
        <f t="shared" si="1"/>
        <v>0</v>
      </c>
      <c r="I67" s="17">
        <f t="shared" ref="I67" si="16">IF((COUNTA(C67)=0),0,(C67)/(C67+E67))</f>
        <v>0</v>
      </c>
      <c r="J67" s="17">
        <f t="shared" ref="J67" si="17">IF((COUNTA(C67:D67)=0),0,(C67+D67)/(C67+D67+E67))</f>
        <v>0</v>
      </c>
      <c r="K67" s="18">
        <f>'Table 6'!P65</f>
        <v>72.3</v>
      </c>
      <c r="L67" s="35" t="str">
        <f t="shared" si="4"/>
        <v/>
      </c>
      <c r="M67" s="35" t="str">
        <f t="shared" si="5"/>
        <v/>
      </c>
      <c r="N67" s="36">
        <f>HLOOKUP($P$1,'Table 6'!$B$2:$P$266,A67,FALSE)</f>
        <v>74.099999999999994</v>
      </c>
      <c r="O67" s="35" t="str">
        <f t="shared" si="6"/>
        <v/>
      </c>
      <c r="P67" s="35" t="str">
        <f t="shared" si="7"/>
        <v/>
      </c>
    </row>
    <row r="68" spans="1:16" s="6" customFormat="1">
      <c r="A68" s="10">
        <f>'Table 6'!A66</f>
        <v>65</v>
      </c>
      <c r="B68" s="15" t="str">
        <f>'Table 6'!B66</f>
        <v>Pears</v>
      </c>
      <c r="C68" s="26"/>
      <c r="D68" s="26"/>
      <c r="E68" s="26"/>
      <c r="F68" s="26"/>
      <c r="G68" s="16">
        <f t="shared" si="0"/>
        <v>0</v>
      </c>
      <c r="H68" s="16">
        <f t="shared" si="1"/>
        <v>0</v>
      </c>
      <c r="I68" s="17">
        <f t="shared" ref="I68:I94" si="18">IF((COUNTA(C68)=0),0,(C68)/(C68+E68))</f>
        <v>0</v>
      </c>
      <c r="J68" s="17">
        <f t="shared" ref="J68:J94" si="19">IF((COUNTA(C68:D68)=0),0,(C68+D68)/(C68+D68+E68))</f>
        <v>0</v>
      </c>
      <c r="K68" s="18">
        <f>'Table 6'!P66</f>
        <v>23.9</v>
      </c>
      <c r="L68" s="35" t="str">
        <f t="shared" si="4"/>
        <v/>
      </c>
      <c r="M68" s="35" t="str">
        <f t="shared" si="5"/>
        <v/>
      </c>
      <c r="N68" s="36">
        <f>HLOOKUP($P$1,'Table 6'!$B$2:$P$266,A68,FALSE)</f>
        <v>25.4</v>
      </c>
      <c r="O68" s="35" t="str">
        <f t="shared" si="6"/>
        <v/>
      </c>
      <c r="P68" s="35" t="str">
        <f t="shared" si="7"/>
        <v/>
      </c>
    </row>
    <row r="69" spans="1:16" s="6" customFormat="1">
      <c r="A69" s="10">
        <f>'Table 6'!A67</f>
        <v>66</v>
      </c>
      <c r="B69" s="15" t="str">
        <f>'Table 6'!B67</f>
        <v>Peaches</v>
      </c>
      <c r="C69" s="26"/>
      <c r="D69" s="26"/>
      <c r="E69" s="26"/>
      <c r="F69" s="26"/>
      <c r="G69" s="16">
        <f t="shared" si="0"/>
        <v>0</v>
      </c>
      <c r="H69" s="16">
        <f t="shared" si="1"/>
        <v>0</v>
      </c>
      <c r="I69" s="17">
        <f t="shared" si="18"/>
        <v>0</v>
      </c>
      <c r="J69" s="17">
        <f t="shared" si="19"/>
        <v>0</v>
      </c>
      <c r="K69" s="18">
        <f>'Table 6'!P67</f>
        <v>16</v>
      </c>
      <c r="L69" s="35" t="str">
        <f t="shared" si="4"/>
        <v/>
      </c>
      <c r="M69" s="35" t="str">
        <f t="shared" si="5"/>
        <v/>
      </c>
      <c r="N69" s="36">
        <f>HLOOKUP($P$1,'Table 6'!$B$2:$P$266,A69,FALSE)</f>
        <v>15.4</v>
      </c>
      <c r="O69" s="35" t="str">
        <f t="shared" si="6"/>
        <v/>
      </c>
      <c r="P69" s="35" t="str">
        <f t="shared" si="7"/>
        <v/>
      </c>
    </row>
    <row r="70" spans="1:16" s="6" customFormat="1">
      <c r="A70" s="10">
        <f>'Table 6'!A68</f>
        <v>67</v>
      </c>
      <c r="B70" s="15" t="str">
        <f>'Table 6'!B68</f>
        <v>Nectarines</v>
      </c>
      <c r="C70" s="26"/>
      <c r="D70" s="26"/>
      <c r="E70" s="26"/>
      <c r="F70" s="26"/>
      <c r="G70" s="16">
        <f t="shared" si="0"/>
        <v>0</v>
      </c>
      <c r="H70" s="16">
        <f t="shared" si="1"/>
        <v>0</v>
      </c>
      <c r="I70" s="17">
        <f t="shared" si="18"/>
        <v>0</v>
      </c>
      <c r="J70" s="17">
        <f t="shared" si="19"/>
        <v>0</v>
      </c>
      <c r="K70" s="18">
        <f>'Table 6'!P68</f>
        <v>12.6</v>
      </c>
      <c r="L70" s="35" t="str">
        <f t="shared" si="4"/>
        <v/>
      </c>
      <c r="M70" s="35" t="str">
        <f t="shared" si="5"/>
        <v/>
      </c>
      <c r="N70" s="36">
        <f>HLOOKUP($P$1,'Table 6'!$B$2:$P$266,A70,FALSE)</f>
        <v>13.2</v>
      </c>
      <c r="O70" s="35" t="str">
        <f t="shared" si="6"/>
        <v/>
      </c>
      <c r="P70" s="35" t="str">
        <f t="shared" si="7"/>
        <v/>
      </c>
    </row>
    <row r="71" spans="1:16" s="6" customFormat="1">
      <c r="A71" s="10">
        <f>'Table 6'!A69</f>
        <v>68</v>
      </c>
      <c r="B71" s="15" t="str">
        <f>'Table 6'!B69</f>
        <v>Apricots</v>
      </c>
      <c r="C71" s="26"/>
      <c r="D71" s="26"/>
      <c r="E71" s="26"/>
      <c r="F71" s="26"/>
      <c r="G71" s="16">
        <f t="shared" ref="G71:G134" si="20">C71+D71</f>
        <v>0</v>
      </c>
      <c r="H71" s="16">
        <f t="shared" ref="H71:H134" si="21">C71+D71+E71</f>
        <v>0</v>
      </c>
      <c r="I71" s="17">
        <f t="shared" si="18"/>
        <v>0</v>
      </c>
      <c r="J71" s="17">
        <f t="shared" si="19"/>
        <v>0</v>
      </c>
      <c r="K71" s="18">
        <f>'Table 6'!P69</f>
        <v>4.5999999999999996</v>
      </c>
      <c r="L71" s="35" t="str">
        <f t="shared" ref="L71:L134" si="22">IF(H71=0,"",(IF(AND($G71&lt;=$H71,$G71&gt;=0),BINOMDIST($G71,$H71,K71/100,0),"")))</f>
        <v/>
      </c>
      <c r="M71" s="35" t="str">
        <f t="shared" ref="M71:M134" si="23">IF(H71=0,"",(IF(AND(L71&lt;=0.05,J71*100&gt;K71),"Alert",IF(AND(L71&lt;=0.05,J71*100&lt;K71),"protective",""))))</f>
        <v/>
      </c>
      <c r="N71" s="36">
        <f>HLOOKUP($P$1,'Table 6'!$B$2:$P$266,A71,FALSE)</f>
        <v>5.4</v>
      </c>
      <c r="O71" s="35" t="str">
        <f t="shared" ref="O71:O134" si="24">IF(H71=0,"",(IF(AND($G71&lt;=$H71,$G71&gt;=0),BINOMDIST($G71,$H71,N71/100,0),"")))</f>
        <v/>
      </c>
      <c r="P71" s="35" t="str">
        <f t="shared" ref="P71:P134" si="25">IF(H71=0,"",(IF(AND(O71&lt;=0.05,J71*100&gt;N71),"Alert",IF(AND(O71&lt;=0.05,J71*100&lt;N71),"protective",""))))</f>
        <v/>
      </c>
    </row>
    <row r="72" spans="1:16" s="6" customFormat="1">
      <c r="A72" s="10">
        <f>'Table 6'!A70</f>
        <v>69</v>
      </c>
      <c r="B72" s="15" t="str">
        <f>'Table 6'!B70</f>
        <v>Plums</v>
      </c>
      <c r="C72" s="26"/>
      <c r="D72" s="26"/>
      <c r="E72" s="26"/>
      <c r="F72" s="26"/>
      <c r="G72" s="16">
        <f t="shared" si="20"/>
        <v>0</v>
      </c>
      <c r="H72" s="16">
        <f t="shared" si="21"/>
        <v>0</v>
      </c>
      <c r="I72" s="17">
        <f t="shared" si="18"/>
        <v>0</v>
      </c>
      <c r="J72" s="17">
        <f t="shared" si="19"/>
        <v>0</v>
      </c>
      <c r="K72" s="18">
        <f>'Table 6'!P70</f>
        <v>12.7</v>
      </c>
      <c r="L72" s="35" t="str">
        <f t="shared" si="22"/>
        <v/>
      </c>
      <c r="M72" s="35" t="str">
        <f t="shared" si="23"/>
        <v/>
      </c>
      <c r="N72" s="36">
        <f>HLOOKUP($P$1,'Table 6'!$B$2:$P$266,A72,FALSE)</f>
        <v>18.2</v>
      </c>
      <c r="O72" s="35" t="str">
        <f t="shared" si="24"/>
        <v/>
      </c>
      <c r="P72" s="35" t="str">
        <f t="shared" si="25"/>
        <v/>
      </c>
    </row>
    <row r="73" spans="1:16" s="6" customFormat="1">
      <c r="A73" s="10">
        <f>'Table 6'!A71</f>
        <v>70</v>
      </c>
      <c r="B73" s="15" t="str">
        <f>'Table 6'!B71</f>
        <v xml:space="preserve">Citrus fruit </v>
      </c>
      <c r="C73" s="26"/>
      <c r="D73" s="26"/>
      <c r="E73" s="26"/>
      <c r="F73" s="26"/>
      <c r="G73" s="16">
        <f t="shared" si="20"/>
        <v>0</v>
      </c>
      <c r="H73" s="16">
        <f t="shared" si="21"/>
        <v>0</v>
      </c>
      <c r="I73" s="17">
        <f t="shared" si="18"/>
        <v>0</v>
      </c>
      <c r="J73" s="17">
        <f t="shared" si="19"/>
        <v>0</v>
      </c>
      <c r="K73" s="18">
        <f>'Table 6'!P71</f>
        <v>65</v>
      </c>
      <c r="L73" s="35" t="str">
        <f t="shared" si="22"/>
        <v/>
      </c>
      <c r="M73" s="35" t="str">
        <f t="shared" si="23"/>
        <v/>
      </c>
      <c r="N73" s="36">
        <f>HLOOKUP($P$1,'Table 6'!$B$2:$P$266,A73,FALSE)</f>
        <v>73.5</v>
      </c>
      <c r="O73" s="35" t="str">
        <f t="shared" si="24"/>
        <v/>
      </c>
      <c r="P73" s="35" t="str">
        <f t="shared" si="25"/>
        <v/>
      </c>
    </row>
    <row r="74" spans="1:16" s="6" customFormat="1">
      <c r="A74" s="10">
        <f>'Table 6'!A72</f>
        <v>71</v>
      </c>
      <c r="B74" s="15" t="str">
        <f>'Table 6'!B72</f>
        <v>Cherries</v>
      </c>
      <c r="C74" s="26"/>
      <c r="D74" s="26"/>
      <c r="E74" s="26"/>
      <c r="F74" s="26"/>
      <c r="G74" s="16">
        <f t="shared" si="20"/>
        <v>0</v>
      </c>
      <c r="H74" s="16">
        <f t="shared" si="21"/>
        <v>0</v>
      </c>
      <c r="I74" s="17">
        <f t="shared" si="18"/>
        <v>0</v>
      </c>
      <c r="J74" s="17">
        <f t="shared" si="19"/>
        <v>0</v>
      </c>
      <c r="K74" s="18">
        <f>'Table 6'!P72</f>
        <v>14.7</v>
      </c>
      <c r="L74" s="35" t="str">
        <f t="shared" si="22"/>
        <v/>
      </c>
      <c r="M74" s="35" t="str">
        <f t="shared" si="23"/>
        <v/>
      </c>
      <c r="N74" s="36">
        <f>HLOOKUP($P$1,'Table 6'!$B$2:$P$266,A74,FALSE)</f>
        <v>19.8</v>
      </c>
      <c r="O74" s="35" t="str">
        <f t="shared" si="24"/>
        <v/>
      </c>
      <c r="P74" s="35" t="str">
        <f t="shared" si="25"/>
        <v/>
      </c>
    </row>
    <row r="75" spans="1:16" s="6" customFormat="1">
      <c r="A75" s="10">
        <f>'Table 6'!A73</f>
        <v>72</v>
      </c>
      <c r="B75" s="15" t="str">
        <f>'Table 6'!B73</f>
        <v>Grapes</v>
      </c>
      <c r="C75" s="26"/>
      <c r="D75" s="26"/>
      <c r="E75" s="26"/>
      <c r="F75" s="26"/>
      <c r="G75" s="16">
        <f t="shared" si="20"/>
        <v>0</v>
      </c>
      <c r="H75" s="16">
        <f t="shared" si="21"/>
        <v>0</v>
      </c>
      <c r="I75" s="17">
        <f t="shared" si="18"/>
        <v>0</v>
      </c>
      <c r="J75" s="17">
        <f t="shared" si="19"/>
        <v>0</v>
      </c>
      <c r="K75" s="18">
        <f>'Table 6'!P73</f>
        <v>52.3</v>
      </c>
      <c r="L75" s="35" t="str">
        <f t="shared" si="22"/>
        <v/>
      </c>
      <c r="M75" s="35" t="str">
        <f t="shared" si="23"/>
        <v/>
      </c>
      <c r="N75" s="36">
        <f>HLOOKUP($P$1,'Table 6'!$B$2:$P$266,A75,FALSE)</f>
        <v>56.7</v>
      </c>
      <c r="O75" s="35" t="str">
        <f t="shared" si="24"/>
        <v/>
      </c>
      <c r="P75" s="35" t="str">
        <f t="shared" si="25"/>
        <v/>
      </c>
    </row>
    <row r="76" spans="1:16" s="6" customFormat="1">
      <c r="A76" s="10">
        <f>'Table 6'!A74</f>
        <v>73</v>
      </c>
      <c r="B76" s="15" t="str">
        <f>'Table 6'!B74</f>
        <v>Bananas</v>
      </c>
      <c r="C76" s="26"/>
      <c r="D76" s="26"/>
      <c r="E76" s="26"/>
      <c r="F76" s="26"/>
      <c r="G76" s="16">
        <f t="shared" si="20"/>
        <v>0</v>
      </c>
      <c r="H76" s="16">
        <f t="shared" si="21"/>
        <v>0</v>
      </c>
      <c r="I76" s="17">
        <f t="shared" si="18"/>
        <v>0</v>
      </c>
      <c r="J76" s="17">
        <f t="shared" si="19"/>
        <v>0</v>
      </c>
      <c r="K76" s="18">
        <f>'Table 6'!P74</f>
        <v>76.7</v>
      </c>
      <c r="L76" s="35" t="str">
        <f t="shared" si="22"/>
        <v/>
      </c>
      <c r="M76" s="35" t="str">
        <f t="shared" si="23"/>
        <v/>
      </c>
      <c r="N76" s="36">
        <f>HLOOKUP($P$1,'Table 6'!$B$2:$P$266,A76,FALSE)</f>
        <v>76.900000000000006</v>
      </c>
      <c r="O76" s="35" t="str">
        <f t="shared" si="24"/>
        <v/>
      </c>
      <c r="P76" s="35" t="str">
        <f t="shared" si="25"/>
        <v/>
      </c>
    </row>
    <row r="77" spans="1:16" s="6" customFormat="1">
      <c r="A77" s="10">
        <f>'Table 6'!A75</f>
        <v>74</v>
      </c>
      <c r="B77" s="15" t="str">
        <f>'Table 6'!B75</f>
        <v>Mangoes</v>
      </c>
      <c r="C77" s="26"/>
      <c r="D77" s="26"/>
      <c r="E77" s="26"/>
      <c r="F77" s="26"/>
      <c r="G77" s="16">
        <f t="shared" si="20"/>
        <v>0</v>
      </c>
      <c r="H77" s="16">
        <f t="shared" si="21"/>
        <v>0</v>
      </c>
      <c r="I77" s="17">
        <f t="shared" si="18"/>
        <v>0</v>
      </c>
      <c r="J77" s="17">
        <f t="shared" si="19"/>
        <v>0</v>
      </c>
      <c r="K77" s="18">
        <f>'Table 6'!P75</f>
        <v>15.7</v>
      </c>
      <c r="L77" s="35" t="str">
        <f t="shared" si="22"/>
        <v/>
      </c>
      <c r="M77" s="35" t="str">
        <f t="shared" si="23"/>
        <v/>
      </c>
      <c r="N77" s="36">
        <f>HLOOKUP($P$1,'Table 6'!$B$2:$P$266,A77,FALSE)</f>
        <v>19.399999999999999</v>
      </c>
      <c r="O77" s="35" t="str">
        <f t="shared" si="24"/>
        <v/>
      </c>
      <c r="P77" s="35" t="str">
        <f t="shared" si="25"/>
        <v/>
      </c>
    </row>
    <row r="78" spans="1:16" s="6" customFormat="1">
      <c r="A78" s="10">
        <f>'Table 6'!A76</f>
        <v>75</v>
      </c>
      <c r="B78" s="15" t="str">
        <f>'Table 6'!B76</f>
        <v>Papaya</v>
      </c>
      <c r="C78" s="26"/>
      <c r="D78" s="26"/>
      <c r="E78" s="26"/>
      <c r="F78" s="26"/>
      <c r="G78" s="16">
        <f t="shared" si="20"/>
        <v>0</v>
      </c>
      <c r="H78" s="16">
        <f t="shared" si="21"/>
        <v>0</v>
      </c>
      <c r="I78" s="17">
        <f t="shared" si="18"/>
        <v>0</v>
      </c>
      <c r="J78" s="17">
        <f t="shared" si="19"/>
        <v>0</v>
      </c>
      <c r="K78" s="18">
        <f>'Table 6'!P76</f>
        <v>3.1</v>
      </c>
      <c r="L78" s="35" t="str">
        <f t="shared" si="22"/>
        <v/>
      </c>
      <c r="M78" s="35" t="str">
        <f t="shared" si="23"/>
        <v/>
      </c>
      <c r="N78" s="36">
        <f>HLOOKUP($P$1,'Table 6'!$B$2:$P$266,A78,FALSE)</f>
        <v>2.6</v>
      </c>
      <c r="O78" s="35" t="str">
        <f t="shared" si="24"/>
        <v/>
      </c>
      <c r="P78" s="35" t="str">
        <f t="shared" si="25"/>
        <v/>
      </c>
    </row>
    <row r="79" spans="1:16" s="6" customFormat="1">
      <c r="A79" s="10">
        <f>'Table 6'!A77</f>
        <v>76</v>
      </c>
      <c r="B79" s="15" t="str">
        <f>'Table 6'!B77</f>
        <v>Kiwi</v>
      </c>
      <c r="C79" s="26"/>
      <c r="D79" s="26"/>
      <c r="E79" s="26"/>
      <c r="F79" s="26"/>
      <c r="G79" s="16">
        <f t="shared" si="20"/>
        <v>0</v>
      </c>
      <c r="H79" s="16">
        <f t="shared" si="21"/>
        <v>0</v>
      </c>
      <c r="I79" s="17">
        <f t="shared" si="18"/>
        <v>0</v>
      </c>
      <c r="J79" s="17">
        <f t="shared" si="19"/>
        <v>0</v>
      </c>
      <c r="K79" s="18">
        <f>'Table 6'!P77</f>
        <v>12.3</v>
      </c>
      <c r="L79" s="35" t="str">
        <f t="shared" si="22"/>
        <v/>
      </c>
      <c r="M79" s="35" t="str">
        <f t="shared" si="23"/>
        <v/>
      </c>
      <c r="N79" s="36">
        <f>HLOOKUP($P$1,'Table 6'!$B$2:$P$266,A79,FALSE)</f>
        <v>13.5</v>
      </c>
      <c r="O79" s="35" t="str">
        <f t="shared" si="24"/>
        <v/>
      </c>
      <c r="P79" s="35" t="str">
        <f t="shared" si="25"/>
        <v/>
      </c>
    </row>
    <row r="80" spans="1:16" s="6" customFormat="1">
      <c r="A80" s="10">
        <f>'Table 6'!A78</f>
        <v>77</v>
      </c>
      <c r="B80" s="15" t="str">
        <f>'Table 6'!B78</f>
        <v>Pomegranate</v>
      </c>
      <c r="C80" s="26"/>
      <c r="D80" s="26"/>
      <c r="E80" s="26"/>
      <c r="F80" s="26"/>
      <c r="G80" s="16">
        <f t="shared" si="20"/>
        <v>0</v>
      </c>
      <c r="H80" s="16">
        <f t="shared" si="21"/>
        <v>0</v>
      </c>
      <c r="I80" s="17">
        <f t="shared" si="18"/>
        <v>0</v>
      </c>
      <c r="J80" s="17">
        <f t="shared" si="19"/>
        <v>0</v>
      </c>
      <c r="K80" s="18">
        <f>'Table 6'!P78</f>
        <v>7.8</v>
      </c>
      <c r="L80" s="35" t="str">
        <f t="shared" si="22"/>
        <v/>
      </c>
      <c r="M80" s="35" t="str">
        <f t="shared" si="23"/>
        <v/>
      </c>
      <c r="N80" s="36">
        <f>HLOOKUP($P$1,'Table 6'!$B$2:$P$266,A80,FALSE)</f>
        <v>7.2</v>
      </c>
      <c r="O80" s="35" t="str">
        <f t="shared" si="24"/>
        <v/>
      </c>
      <c r="P80" s="35" t="str">
        <f t="shared" si="25"/>
        <v/>
      </c>
    </row>
    <row r="81" spans="1:16" s="6" customFormat="1">
      <c r="A81" s="10">
        <f>'Table 6'!A79</f>
        <v>78</v>
      </c>
      <c r="B81" s="15" t="str">
        <f>'Table 6'!B79</f>
        <v>Pineapple</v>
      </c>
      <c r="C81" s="26"/>
      <c r="D81" s="26"/>
      <c r="E81" s="26"/>
      <c r="F81" s="26"/>
      <c r="G81" s="16">
        <f t="shared" si="20"/>
        <v>0</v>
      </c>
      <c r="H81" s="16">
        <f t="shared" si="21"/>
        <v>0</v>
      </c>
      <c r="I81" s="17">
        <f t="shared" si="18"/>
        <v>0</v>
      </c>
      <c r="J81" s="17">
        <f t="shared" si="19"/>
        <v>0</v>
      </c>
      <c r="K81" s="18">
        <f>'Table 6'!P79</f>
        <v>30</v>
      </c>
      <c r="L81" s="35" t="str">
        <f t="shared" si="22"/>
        <v/>
      </c>
      <c r="M81" s="35" t="str">
        <f t="shared" si="23"/>
        <v/>
      </c>
      <c r="N81" s="36">
        <f>HLOOKUP($P$1,'Table 6'!$B$2:$P$266,A81,FALSE)</f>
        <v>27.2</v>
      </c>
      <c r="O81" s="35" t="str">
        <f t="shared" si="24"/>
        <v/>
      </c>
      <c r="P81" s="35" t="str">
        <f t="shared" si="25"/>
        <v/>
      </c>
    </row>
    <row r="82" spans="1:16" s="6" customFormat="1">
      <c r="A82" s="10">
        <f>'Table 6'!A80</f>
        <v>79</v>
      </c>
      <c r="B82" s="15" t="str">
        <f>'Table 6'!B80</f>
        <v>Avocado (includes guacamole)</v>
      </c>
      <c r="C82" s="26"/>
      <c r="D82" s="26"/>
      <c r="E82" s="26"/>
      <c r="F82" s="26"/>
      <c r="G82" s="16">
        <f t="shared" si="20"/>
        <v>0</v>
      </c>
      <c r="H82" s="16">
        <f t="shared" si="21"/>
        <v>0</v>
      </c>
      <c r="I82" s="17">
        <f t="shared" si="18"/>
        <v>0</v>
      </c>
      <c r="J82" s="17">
        <f t="shared" si="19"/>
        <v>0</v>
      </c>
      <c r="K82" s="18">
        <f>'Table 6'!P80</f>
        <v>26</v>
      </c>
      <c r="L82" s="35" t="str">
        <f t="shared" si="22"/>
        <v/>
      </c>
      <c r="M82" s="35" t="str">
        <f t="shared" si="23"/>
        <v/>
      </c>
      <c r="N82" s="36">
        <f>HLOOKUP($P$1,'Table 6'!$B$2:$P$266,A82,FALSE)</f>
        <v>42.1</v>
      </c>
      <c r="O82" s="35" t="str">
        <f t="shared" si="24"/>
        <v/>
      </c>
      <c r="P82" s="35" t="str">
        <f t="shared" si="25"/>
        <v/>
      </c>
    </row>
    <row r="83" spans="1:16" s="6" customFormat="1">
      <c r="A83" s="10">
        <f>'Table 6'!A81</f>
        <v>80</v>
      </c>
      <c r="B83" s="15" t="str">
        <f>'Table 6'!B81</f>
        <v>Olives</v>
      </c>
      <c r="C83" s="26"/>
      <c r="D83" s="26"/>
      <c r="E83" s="26"/>
      <c r="F83" s="26"/>
      <c r="G83" s="16">
        <f t="shared" si="20"/>
        <v>0</v>
      </c>
      <c r="H83" s="16">
        <f t="shared" si="21"/>
        <v>0</v>
      </c>
      <c r="I83" s="17">
        <f t="shared" si="18"/>
        <v>0</v>
      </c>
      <c r="J83" s="17">
        <f t="shared" si="19"/>
        <v>0</v>
      </c>
      <c r="K83" s="18">
        <f>'Table 6'!P81</f>
        <v>27.2</v>
      </c>
      <c r="L83" s="35" t="str">
        <f t="shared" si="22"/>
        <v/>
      </c>
      <c r="M83" s="35" t="str">
        <f t="shared" si="23"/>
        <v/>
      </c>
      <c r="N83" s="36">
        <f>HLOOKUP($P$1,'Table 6'!$B$2:$P$266,A83,FALSE)</f>
        <v>31</v>
      </c>
      <c r="O83" s="35" t="str">
        <f t="shared" si="24"/>
        <v/>
      </c>
      <c r="P83" s="35" t="str">
        <f t="shared" si="25"/>
        <v/>
      </c>
    </row>
    <row r="84" spans="1:16" s="6" customFormat="1">
      <c r="A84" s="10">
        <f>'Table 6'!A82</f>
        <v>81</v>
      </c>
      <c r="B84" s="15" t="str">
        <f>'Table 6'!B82</f>
        <v>Any melon</v>
      </c>
      <c r="C84" s="26"/>
      <c r="D84" s="26"/>
      <c r="E84" s="26"/>
      <c r="F84" s="26"/>
      <c r="G84" s="16">
        <f t="shared" si="20"/>
        <v>0</v>
      </c>
      <c r="H84" s="16">
        <f t="shared" si="21"/>
        <v>0</v>
      </c>
      <c r="I84" s="17">
        <f t="shared" si="18"/>
        <v>0</v>
      </c>
      <c r="J84" s="17">
        <f t="shared" si="19"/>
        <v>0</v>
      </c>
      <c r="K84" s="18">
        <f>'Table 6'!P82</f>
        <v>39.700000000000003</v>
      </c>
      <c r="L84" s="35" t="str">
        <f t="shared" si="22"/>
        <v/>
      </c>
      <c r="M84" s="35" t="str">
        <f t="shared" si="23"/>
        <v/>
      </c>
      <c r="N84" s="36">
        <f>HLOOKUP($P$1,'Table 6'!$B$2:$P$266,A84,FALSE)</f>
        <v>40.200000000000003</v>
      </c>
      <c r="O84" s="35" t="str">
        <f t="shared" si="24"/>
        <v/>
      </c>
      <c r="P84" s="35" t="str">
        <f t="shared" si="25"/>
        <v/>
      </c>
    </row>
    <row r="85" spans="1:16" s="6" customFormat="1">
      <c r="A85" s="10">
        <f>'Table 6'!A83</f>
        <v>82</v>
      </c>
      <c r="B85" s="19" t="str">
        <f>'Table 6'!B83</f>
        <v>Cantaloupe</v>
      </c>
      <c r="C85" s="26"/>
      <c r="D85" s="26"/>
      <c r="E85" s="26"/>
      <c r="F85" s="26"/>
      <c r="G85" s="16">
        <f t="shared" si="20"/>
        <v>0</v>
      </c>
      <c r="H85" s="16">
        <f t="shared" si="21"/>
        <v>0</v>
      </c>
      <c r="I85" s="17">
        <f t="shared" si="18"/>
        <v>0</v>
      </c>
      <c r="J85" s="17">
        <f t="shared" si="19"/>
        <v>0</v>
      </c>
      <c r="K85" s="18">
        <f>'Table 6'!P83</f>
        <v>23.5</v>
      </c>
      <c r="L85" s="35" t="str">
        <f t="shared" si="22"/>
        <v/>
      </c>
      <c r="M85" s="35" t="str">
        <f t="shared" si="23"/>
        <v/>
      </c>
      <c r="N85" s="36">
        <f>HLOOKUP($P$1,'Table 6'!$B$2:$P$266,A85,FALSE)</f>
        <v>21.5</v>
      </c>
      <c r="O85" s="35" t="str">
        <f t="shared" si="24"/>
        <v/>
      </c>
      <c r="P85" s="35" t="str">
        <f t="shared" si="25"/>
        <v/>
      </c>
    </row>
    <row r="86" spans="1:16" s="6" customFormat="1">
      <c r="A86" s="10">
        <f>'Table 6'!A84</f>
        <v>83</v>
      </c>
      <c r="B86" s="19" t="str">
        <f>'Table 6'!B84</f>
        <v>Honeydew</v>
      </c>
      <c r="C86" s="26"/>
      <c r="D86" s="26"/>
      <c r="E86" s="26"/>
      <c r="F86" s="26"/>
      <c r="G86" s="16">
        <f t="shared" si="20"/>
        <v>0</v>
      </c>
      <c r="H86" s="16">
        <f t="shared" si="21"/>
        <v>0</v>
      </c>
      <c r="I86" s="17">
        <f t="shared" si="18"/>
        <v>0</v>
      </c>
      <c r="J86" s="17">
        <f t="shared" si="19"/>
        <v>0</v>
      </c>
      <c r="K86" s="18">
        <f>'Table 6'!P84</f>
        <v>13.8</v>
      </c>
      <c r="L86" s="35" t="str">
        <f t="shared" si="22"/>
        <v/>
      </c>
      <c r="M86" s="35" t="str">
        <f t="shared" si="23"/>
        <v/>
      </c>
      <c r="N86" s="36">
        <f>HLOOKUP($P$1,'Table 6'!$B$2:$P$266,A86,FALSE)</f>
        <v>12.7</v>
      </c>
      <c r="O86" s="35" t="str">
        <f t="shared" si="24"/>
        <v/>
      </c>
      <c r="P86" s="35" t="str">
        <f t="shared" si="25"/>
        <v/>
      </c>
    </row>
    <row r="87" spans="1:16" s="6" customFormat="1">
      <c r="A87" s="10">
        <f>'Table 6'!A85</f>
        <v>84</v>
      </c>
      <c r="B87" s="19" t="str">
        <f>'Table 6'!B85</f>
        <v>Watermelon</v>
      </c>
      <c r="C87" s="26"/>
      <c r="D87" s="26"/>
      <c r="E87" s="26"/>
      <c r="F87" s="26"/>
      <c r="G87" s="16">
        <f t="shared" si="20"/>
        <v>0</v>
      </c>
      <c r="H87" s="16">
        <f t="shared" si="21"/>
        <v>0</v>
      </c>
      <c r="I87" s="17">
        <f t="shared" si="18"/>
        <v>0</v>
      </c>
      <c r="J87" s="17">
        <f t="shared" si="19"/>
        <v>0</v>
      </c>
      <c r="K87" s="18">
        <f>'Table 6'!P85</f>
        <v>23.7</v>
      </c>
      <c r="L87" s="35" t="str">
        <f t="shared" si="22"/>
        <v/>
      </c>
      <c r="M87" s="35" t="str">
        <f t="shared" si="23"/>
        <v/>
      </c>
      <c r="N87" s="36">
        <f>HLOOKUP($P$1,'Table 6'!$B$2:$P$266,A87,FALSE)</f>
        <v>22.8</v>
      </c>
      <c r="O87" s="35" t="str">
        <f t="shared" si="24"/>
        <v/>
      </c>
      <c r="P87" s="35" t="str">
        <f t="shared" si="25"/>
        <v/>
      </c>
    </row>
    <row r="88" spans="1:16" s="6" customFormat="1">
      <c r="A88" s="10">
        <f>'Table 6'!A86</f>
        <v>85</v>
      </c>
      <c r="B88" s="15" t="str">
        <f>'Table 6'!B86</f>
        <v>Any berries</v>
      </c>
      <c r="C88" s="26"/>
      <c r="D88" s="26"/>
      <c r="E88" s="26"/>
      <c r="F88" s="26"/>
      <c r="G88" s="16">
        <f t="shared" si="20"/>
        <v>0</v>
      </c>
      <c r="H88" s="16">
        <f t="shared" si="21"/>
        <v>0</v>
      </c>
      <c r="I88" s="17">
        <f t="shared" si="18"/>
        <v>0</v>
      </c>
      <c r="J88" s="17">
        <f t="shared" si="19"/>
        <v>0</v>
      </c>
      <c r="K88" s="18">
        <f>'Table 6'!P86</f>
        <v>65.2</v>
      </c>
      <c r="L88" s="35" t="str">
        <f t="shared" si="22"/>
        <v/>
      </c>
      <c r="M88" s="35" t="str">
        <f t="shared" si="23"/>
        <v/>
      </c>
      <c r="N88" s="36">
        <f>HLOOKUP($P$1,'Table 6'!$B$2:$P$266,A88,FALSE)</f>
        <v>68.7</v>
      </c>
      <c r="O88" s="35" t="str">
        <f t="shared" si="24"/>
        <v/>
      </c>
      <c r="P88" s="35" t="str">
        <f t="shared" si="25"/>
        <v/>
      </c>
    </row>
    <row r="89" spans="1:16" s="6" customFormat="1">
      <c r="A89" s="10">
        <f>'Table 6'!A87</f>
        <v>86</v>
      </c>
      <c r="B89" s="19" t="str">
        <f>'Table 6'!B87</f>
        <v>Strawberries</v>
      </c>
      <c r="C89" s="26"/>
      <c r="D89" s="26"/>
      <c r="E89" s="26"/>
      <c r="F89" s="26"/>
      <c r="G89" s="16">
        <f t="shared" si="20"/>
        <v>0</v>
      </c>
      <c r="H89" s="16">
        <f t="shared" si="21"/>
        <v>0</v>
      </c>
      <c r="I89" s="17">
        <f t="shared" si="18"/>
        <v>0</v>
      </c>
      <c r="J89" s="17">
        <f t="shared" si="19"/>
        <v>0</v>
      </c>
      <c r="K89" s="18">
        <f>'Table 6'!P87</f>
        <v>49.6</v>
      </c>
      <c r="L89" s="35" t="str">
        <f t="shared" si="22"/>
        <v/>
      </c>
      <c r="M89" s="35" t="str">
        <f t="shared" si="23"/>
        <v/>
      </c>
      <c r="N89" s="36">
        <f>HLOOKUP($P$1,'Table 6'!$B$2:$P$266,A89,FALSE)</f>
        <v>50.4</v>
      </c>
      <c r="O89" s="35" t="str">
        <f t="shared" si="24"/>
        <v/>
      </c>
      <c r="P89" s="35" t="str">
        <f t="shared" si="25"/>
        <v/>
      </c>
    </row>
    <row r="90" spans="1:16" s="6" customFormat="1">
      <c r="A90" s="10">
        <f>'Table 6'!A88</f>
        <v>87</v>
      </c>
      <c r="B90" s="19" t="str">
        <f>'Table 6'!B88</f>
        <v>Raspberries</v>
      </c>
      <c r="C90" s="26"/>
      <c r="D90" s="26"/>
      <c r="E90" s="26"/>
      <c r="F90" s="26"/>
      <c r="G90" s="16">
        <f t="shared" si="20"/>
        <v>0</v>
      </c>
      <c r="H90" s="16">
        <f t="shared" si="21"/>
        <v>0</v>
      </c>
      <c r="I90" s="17">
        <f t="shared" si="18"/>
        <v>0</v>
      </c>
      <c r="J90" s="17">
        <f t="shared" si="19"/>
        <v>0</v>
      </c>
      <c r="K90" s="18">
        <f>'Table 6'!P88</f>
        <v>27.5</v>
      </c>
      <c r="L90" s="35" t="str">
        <f t="shared" si="22"/>
        <v/>
      </c>
      <c r="M90" s="35" t="str">
        <f t="shared" si="23"/>
        <v/>
      </c>
      <c r="N90" s="36">
        <f>HLOOKUP($P$1,'Table 6'!$B$2:$P$266,A90,FALSE)</f>
        <v>31.5</v>
      </c>
      <c r="O90" s="35" t="str">
        <f t="shared" si="24"/>
        <v/>
      </c>
      <c r="P90" s="35" t="str">
        <f t="shared" si="25"/>
        <v/>
      </c>
    </row>
    <row r="91" spans="1:16" s="6" customFormat="1">
      <c r="A91" s="10">
        <f>'Table 6'!A89</f>
        <v>88</v>
      </c>
      <c r="B91" s="19" t="str">
        <f>'Table 6'!B89</f>
        <v>Blueberries</v>
      </c>
      <c r="C91" s="26"/>
      <c r="D91" s="26"/>
      <c r="E91" s="26"/>
      <c r="F91" s="26"/>
      <c r="G91" s="16">
        <f t="shared" si="20"/>
        <v>0</v>
      </c>
      <c r="H91" s="16">
        <f t="shared" si="21"/>
        <v>0</v>
      </c>
      <c r="I91" s="17">
        <f t="shared" si="18"/>
        <v>0</v>
      </c>
      <c r="J91" s="17">
        <f t="shared" si="19"/>
        <v>0</v>
      </c>
      <c r="K91" s="18">
        <f>'Table 6'!P89</f>
        <v>31.3</v>
      </c>
      <c r="L91" s="35" t="str">
        <f t="shared" si="22"/>
        <v/>
      </c>
      <c r="M91" s="35" t="str">
        <f t="shared" si="23"/>
        <v/>
      </c>
      <c r="N91" s="36">
        <f>HLOOKUP($P$1,'Table 6'!$B$2:$P$266,A91,FALSE)</f>
        <v>38.6</v>
      </c>
      <c r="O91" s="35" t="str">
        <f t="shared" si="24"/>
        <v/>
      </c>
      <c r="P91" s="35" t="str">
        <f t="shared" si="25"/>
        <v/>
      </c>
    </row>
    <row r="92" spans="1:16" s="6" customFormat="1">
      <c r="A92" s="10">
        <f>'Table 6'!A90</f>
        <v>89</v>
      </c>
      <c r="B92" s="19" t="str">
        <f>'Table 6'!B90</f>
        <v>Blackberries</v>
      </c>
      <c r="C92" s="26"/>
      <c r="D92" s="26"/>
      <c r="E92" s="26"/>
      <c r="F92" s="26"/>
      <c r="G92" s="16">
        <f t="shared" si="20"/>
        <v>0</v>
      </c>
      <c r="H92" s="16">
        <f t="shared" si="21"/>
        <v>0</v>
      </c>
      <c r="I92" s="17">
        <f t="shared" si="18"/>
        <v>0</v>
      </c>
      <c r="J92" s="17">
        <f t="shared" si="19"/>
        <v>0</v>
      </c>
      <c r="K92" s="18">
        <f>'Table 6'!P90</f>
        <v>10.5</v>
      </c>
      <c r="L92" s="35" t="str">
        <f t="shared" si="22"/>
        <v/>
      </c>
      <c r="M92" s="35" t="str">
        <f t="shared" si="23"/>
        <v/>
      </c>
      <c r="N92" s="36">
        <f>HLOOKUP($P$1,'Table 6'!$B$2:$P$266,A92,FALSE)</f>
        <v>17.899999999999999</v>
      </c>
      <c r="O92" s="35" t="str">
        <f t="shared" si="24"/>
        <v/>
      </c>
      <c r="P92" s="35" t="str">
        <f t="shared" si="25"/>
        <v/>
      </c>
    </row>
    <row r="93" spans="1:16" s="6" customFormat="1">
      <c r="A93" s="10">
        <f>'Table 6'!A91</f>
        <v>90</v>
      </c>
      <c r="B93" s="15" t="str">
        <f>'Table 6'!B91</f>
        <v>Unpasteurized fruit juice</v>
      </c>
      <c r="C93" s="26"/>
      <c r="D93" s="26"/>
      <c r="E93" s="26"/>
      <c r="F93" s="26"/>
      <c r="G93" s="16">
        <f t="shared" si="20"/>
        <v>0</v>
      </c>
      <c r="H93" s="16">
        <f t="shared" si="21"/>
        <v>0</v>
      </c>
      <c r="I93" s="17">
        <f t="shared" si="18"/>
        <v>0</v>
      </c>
      <c r="J93" s="17">
        <f t="shared" si="19"/>
        <v>0</v>
      </c>
      <c r="K93" s="18">
        <f>'Table 6'!P91</f>
        <v>7.8</v>
      </c>
      <c r="L93" s="35" t="str">
        <f t="shared" si="22"/>
        <v/>
      </c>
      <c r="M93" s="35" t="str">
        <f t="shared" si="23"/>
        <v/>
      </c>
      <c r="N93" s="36">
        <f>HLOOKUP($P$1,'Table 6'!$B$2:$P$266,A93,FALSE)</f>
        <v>4.3</v>
      </c>
      <c r="O93" s="35" t="str">
        <f t="shared" si="24"/>
        <v/>
      </c>
      <c r="P93" s="35" t="str">
        <f t="shared" si="25"/>
        <v/>
      </c>
    </row>
    <row r="94" spans="1:16" s="6" customFormat="1">
      <c r="A94" s="10">
        <f>'Table 6'!A92</f>
        <v>91</v>
      </c>
      <c r="B94" s="15" t="str">
        <f>'Table 6'!B92</f>
        <v>Fruit smoothies</v>
      </c>
      <c r="C94" s="26"/>
      <c r="D94" s="26"/>
      <c r="E94" s="26"/>
      <c r="F94" s="26"/>
      <c r="G94" s="16">
        <f t="shared" si="20"/>
        <v>0</v>
      </c>
      <c r="H94" s="16">
        <f t="shared" si="21"/>
        <v>0</v>
      </c>
      <c r="I94" s="17">
        <f t="shared" si="18"/>
        <v>0</v>
      </c>
      <c r="J94" s="17">
        <f t="shared" si="19"/>
        <v>0</v>
      </c>
      <c r="K94" s="18">
        <f>'Table 6'!P92</f>
        <v>19.8</v>
      </c>
      <c r="L94" s="35" t="str">
        <f t="shared" si="22"/>
        <v/>
      </c>
      <c r="M94" s="35" t="str">
        <f t="shared" si="23"/>
        <v/>
      </c>
      <c r="N94" s="36">
        <f>HLOOKUP($P$1,'Table 6'!$B$2:$P$266,A94,FALSE)</f>
        <v>31.4</v>
      </c>
      <c r="O94" s="35" t="str">
        <f t="shared" si="24"/>
        <v/>
      </c>
      <c r="P94" s="35" t="str">
        <f t="shared" si="25"/>
        <v/>
      </c>
    </row>
    <row r="95" spans="1:16" s="6" customFormat="1">
      <c r="A95" s="10">
        <f>'Table 6'!A93</f>
        <v>92</v>
      </c>
      <c r="B95" s="23" t="str">
        <f>'Table 6'!B93</f>
        <v>NUTS &amp; SEEDS</v>
      </c>
      <c r="C95" s="27"/>
      <c r="D95" s="27"/>
      <c r="E95" s="27"/>
      <c r="F95" s="27"/>
      <c r="G95" s="27"/>
      <c r="H95" s="27"/>
      <c r="I95" s="28"/>
      <c r="J95" s="28"/>
      <c r="K95" s="110"/>
      <c r="L95" s="110"/>
      <c r="M95" s="110"/>
      <c r="N95" s="110"/>
      <c r="O95" s="110"/>
      <c r="P95" s="110"/>
    </row>
    <row r="96" spans="1:16" s="6" customFormat="1">
      <c r="A96" s="10">
        <f>'Table 6'!A94</f>
        <v>93</v>
      </c>
      <c r="B96" s="15" t="str">
        <f>'Table 6'!B94</f>
        <v>Peanut butter</v>
      </c>
      <c r="C96" s="26"/>
      <c r="D96" s="26"/>
      <c r="E96" s="26"/>
      <c r="F96" s="26"/>
      <c r="G96" s="16">
        <f t="shared" si="20"/>
        <v>0</v>
      </c>
      <c r="H96" s="16">
        <f t="shared" si="21"/>
        <v>0</v>
      </c>
      <c r="I96" s="17">
        <f t="shared" ref="I96" si="26">IF((COUNTA(C96)=0),0,(C96)/(C96+E96))</f>
        <v>0</v>
      </c>
      <c r="J96" s="17">
        <f t="shared" ref="J96" si="27">IF((COUNTA(C96:D96)=0),0,(C96+D96)/(C96+D96+E96))</f>
        <v>0</v>
      </c>
      <c r="K96" s="18">
        <f>'Table 6'!P94</f>
        <v>55</v>
      </c>
      <c r="L96" s="35" t="str">
        <f t="shared" si="22"/>
        <v/>
      </c>
      <c r="M96" s="35" t="str">
        <f t="shared" si="23"/>
        <v/>
      </c>
      <c r="N96" s="36">
        <f>HLOOKUP($P$1,'Table 6'!$B$2:$P$266,A96,FALSE)</f>
        <v>56.5</v>
      </c>
      <c r="O96" s="35" t="str">
        <f t="shared" si="24"/>
        <v/>
      </c>
      <c r="P96" s="35" t="str">
        <f t="shared" si="25"/>
        <v/>
      </c>
    </row>
    <row r="97" spans="1:16" s="6" customFormat="1">
      <c r="A97" s="10">
        <f>'Table 6'!A95</f>
        <v>94</v>
      </c>
      <c r="B97" s="15" t="str">
        <f>'Table 6'!B95</f>
        <v>Other nut paste, butter or spread</v>
      </c>
      <c r="C97" s="26"/>
      <c r="D97" s="26"/>
      <c r="E97" s="26"/>
      <c r="F97" s="26"/>
      <c r="G97" s="16">
        <f t="shared" si="20"/>
        <v>0</v>
      </c>
      <c r="H97" s="16">
        <f t="shared" si="21"/>
        <v>0</v>
      </c>
      <c r="I97" s="17">
        <f t="shared" ref="I97:I107" si="28">IF((COUNTA(C97)=0),0,(C97)/(C97+E97))</f>
        <v>0</v>
      </c>
      <c r="J97" s="17">
        <f t="shared" ref="J97:J107" si="29">IF((COUNTA(C97:D97)=0),0,(C97+D97)/(C97+D97+E97))</f>
        <v>0</v>
      </c>
      <c r="K97" s="18">
        <f>'Table 6'!P95</f>
        <v>18.3</v>
      </c>
      <c r="L97" s="35" t="str">
        <f t="shared" si="22"/>
        <v/>
      </c>
      <c r="M97" s="35" t="str">
        <f t="shared" si="23"/>
        <v/>
      </c>
      <c r="N97" s="36">
        <f>HLOOKUP($P$1,'Table 6'!$B$2:$P$266,A97,FALSE)</f>
        <v>16.100000000000001</v>
      </c>
      <c r="O97" s="35" t="str">
        <f t="shared" si="24"/>
        <v/>
      </c>
      <c r="P97" s="35" t="str">
        <f t="shared" si="25"/>
        <v/>
      </c>
    </row>
    <row r="98" spans="1:16" s="6" customFormat="1">
      <c r="A98" s="10">
        <f>'Table 6'!A96</f>
        <v>95</v>
      </c>
      <c r="B98" s="15" t="str">
        <f>'Table 6'!B96</f>
        <v>Any nuts</v>
      </c>
      <c r="C98" s="26"/>
      <c r="D98" s="26"/>
      <c r="E98" s="26"/>
      <c r="F98" s="26"/>
      <c r="G98" s="16">
        <f t="shared" si="20"/>
        <v>0</v>
      </c>
      <c r="H98" s="16">
        <f t="shared" si="21"/>
        <v>0</v>
      </c>
      <c r="I98" s="17">
        <f t="shared" si="28"/>
        <v>0</v>
      </c>
      <c r="J98" s="17">
        <f t="shared" si="29"/>
        <v>0</v>
      </c>
      <c r="K98" s="18">
        <f>'Table 6'!P96</f>
        <v>65.400000000000006</v>
      </c>
      <c r="L98" s="35" t="str">
        <f t="shared" si="22"/>
        <v/>
      </c>
      <c r="M98" s="35" t="str">
        <f t="shared" si="23"/>
        <v/>
      </c>
      <c r="N98" s="36">
        <f>HLOOKUP($P$1,'Table 6'!$B$2:$P$266,A98,FALSE)</f>
        <v>72</v>
      </c>
      <c r="O98" s="35" t="str">
        <f t="shared" si="24"/>
        <v/>
      </c>
      <c r="P98" s="35" t="str">
        <f t="shared" si="25"/>
        <v/>
      </c>
    </row>
    <row r="99" spans="1:16" s="6" customFormat="1" ht="23.25" customHeight="1">
      <c r="A99" s="10">
        <f>'Table 6'!A97</f>
        <v>96</v>
      </c>
      <c r="B99" s="15" t="str">
        <f>'Table 6'!B97</f>
        <v>Peanuts (not including peanut butter)</v>
      </c>
      <c r="C99" s="26"/>
      <c r="D99" s="26"/>
      <c r="E99" s="26"/>
      <c r="F99" s="26"/>
      <c r="G99" s="16">
        <f t="shared" si="20"/>
        <v>0</v>
      </c>
      <c r="H99" s="16">
        <f t="shared" si="21"/>
        <v>0</v>
      </c>
      <c r="I99" s="17">
        <f t="shared" si="28"/>
        <v>0</v>
      </c>
      <c r="J99" s="17">
        <f t="shared" si="29"/>
        <v>0</v>
      </c>
      <c r="K99" s="18">
        <f>'Table 6'!P97</f>
        <v>33.6</v>
      </c>
      <c r="L99" s="35" t="str">
        <f t="shared" si="22"/>
        <v/>
      </c>
      <c r="M99" s="35" t="str">
        <f t="shared" si="23"/>
        <v/>
      </c>
      <c r="N99" s="36">
        <f>HLOOKUP($P$1,'Table 6'!$B$2:$P$266,A99,FALSE)</f>
        <v>35</v>
      </c>
      <c r="O99" s="35" t="str">
        <f t="shared" si="24"/>
        <v/>
      </c>
      <c r="P99" s="35" t="str">
        <f t="shared" si="25"/>
        <v/>
      </c>
    </row>
    <row r="100" spans="1:16" s="6" customFormat="1">
      <c r="A100" s="10">
        <f>'Table 6'!A98</f>
        <v>97</v>
      </c>
      <c r="B100" s="19" t="str">
        <f>'Table 6'!B98</f>
        <v>Almonds</v>
      </c>
      <c r="C100" s="26"/>
      <c r="D100" s="26"/>
      <c r="E100" s="26"/>
      <c r="F100" s="26"/>
      <c r="G100" s="16">
        <f t="shared" si="20"/>
        <v>0</v>
      </c>
      <c r="H100" s="16">
        <f t="shared" si="21"/>
        <v>0</v>
      </c>
      <c r="I100" s="17">
        <f t="shared" si="28"/>
        <v>0</v>
      </c>
      <c r="J100" s="17">
        <f t="shared" si="29"/>
        <v>0</v>
      </c>
      <c r="K100" s="18">
        <f>'Table 6'!P98</f>
        <v>41</v>
      </c>
      <c r="L100" s="35" t="str">
        <f t="shared" si="22"/>
        <v/>
      </c>
      <c r="M100" s="35" t="str">
        <f t="shared" si="23"/>
        <v/>
      </c>
      <c r="N100" s="36">
        <f>HLOOKUP($P$1,'Table 6'!$B$2:$P$266,A100,FALSE)</f>
        <v>52.5</v>
      </c>
      <c r="O100" s="35" t="str">
        <f t="shared" si="24"/>
        <v/>
      </c>
      <c r="P100" s="35" t="str">
        <f t="shared" si="25"/>
        <v/>
      </c>
    </row>
    <row r="101" spans="1:16" s="6" customFormat="1">
      <c r="A101" s="10">
        <f>'Table 6'!A99</f>
        <v>98</v>
      </c>
      <c r="B101" s="19" t="str">
        <f>'Table 6'!B99</f>
        <v>Walnuts</v>
      </c>
      <c r="C101" s="26"/>
      <c r="D101" s="26"/>
      <c r="E101" s="26"/>
      <c r="F101" s="26"/>
      <c r="G101" s="16">
        <f t="shared" si="20"/>
        <v>0</v>
      </c>
      <c r="H101" s="16">
        <f t="shared" si="21"/>
        <v>0</v>
      </c>
      <c r="I101" s="17">
        <f t="shared" si="28"/>
        <v>0</v>
      </c>
      <c r="J101" s="17">
        <f t="shared" si="29"/>
        <v>0</v>
      </c>
      <c r="K101" s="18">
        <f>'Table 6'!P99</f>
        <v>18.5</v>
      </c>
      <c r="L101" s="35" t="str">
        <f t="shared" si="22"/>
        <v/>
      </c>
      <c r="M101" s="35" t="str">
        <f t="shared" si="23"/>
        <v/>
      </c>
      <c r="N101" s="36">
        <f>HLOOKUP($P$1,'Table 6'!$B$2:$P$266,A101,FALSE)</f>
        <v>20.3</v>
      </c>
      <c r="O101" s="35" t="str">
        <f t="shared" si="24"/>
        <v/>
      </c>
      <c r="P101" s="35" t="str">
        <f t="shared" si="25"/>
        <v/>
      </c>
    </row>
    <row r="102" spans="1:16" s="6" customFormat="1">
      <c r="A102" s="10">
        <f>'Table 6'!A100</f>
        <v>99</v>
      </c>
      <c r="B102" s="19" t="str">
        <f>'Table 6'!B100</f>
        <v>Hazelnuts (Filberts)</v>
      </c>
      <c r="C102" s="26"/>
      <c r="D102" s="26"/>
      <c r="E102" s="26"/>
      <c r="F102" s="26"/>
      <c r="G102" s="16">
        <f t="shared" si="20"/>
        <v>0</v>
      </c>
      <c r="H102" s="16">
        <f t="shared" si="21"/>
        <v>0</v>
      </c>
      <c r="I102" s="17">
        <f t="shared" si="28"/>
        <v>0</v>
      </c>
      <c r="J102" s="17">
        <f t="shared" si="29"/>
        <v>0</v>
      </c>
      <c r="K102" s="18">
        <f>'Table 6'!P100</f>
        <v>10.1</v>
      </c>
      <c r="L102" s="35" t="str">
        <f t="shared" si="22"/>
        <v/>
      </c>
      <c r="M102" s="35" t="str">
        <f t="shared" si="23"/>
        <v/>
      </c>
      <c r="N102" s="36">
        <f>HLOOKUP($P$1,'Table 6'!$B$2:$P$266,A102,FALSE)</f>
        <v>11</v>
      </c>
      <c r="O102" s="35" t="str">
        <f t="shared" si="24"/>
        <v/>
      </c>
      <c r="P102" s="35" t="str">
        <f t="shared" si="25"/>
        <v/>
      </c>
    </row>
    <row r="103" spans="1:16" s="6" customFormat="1">
      <c r="A103" s="10">
        <f>'Table 6'!A101</f>
        <v>100</v>
      </c>
      <c r="B103" s="19" t="str">
        <f>'Table 6'!B101</f>
        <v>Cashews</v>
      </c>
      <c r="C103" s="26"/>
      <c r="D103" s="26"/>
      <c r="E103" s="26"/>
      <c r="F103" s="26"/>
      <c r="G103" s="16">
        <f t="shared" si="20"/>
        <v>0</v>
      </c>
      <c r="H103" s="16">
        <f t="shared" si="21"/>
        <v>0</v>
      </c>
      <c r="I103" s="17">
        <f t="shared" si="28"/>
        <v>0</v>
      </c>
      <c r="J103" s="17">
        <f t="shared" si="29"/>
        <v>0</v>
      </c>
      <c r="K103" s="18">
        <f>'Table 6'!P101</f>
        <v>26.8</v>
      </c>
      <c r="L103" s="35" t="str">
        <f t="shared" si="22"/>
        <v/>
      </c>
      <c r="M103" s="35" t="str">
        <f t="shared" si="23"/>
        <v/>
      </c>
      <c r="N103" s="36">
        <f>HLOOKUP($P$1,'Table 6'!$B$2:$P$266,A103,FALSE)</f>
        <v>33.6</v>
      </c>
      <c r="O103" s="35" t="str">
        <f t="shared" si="24"/>
        <v/>
      </c>
      <c r="P103" s="35" t="str">
        <f t="shared" si="25"/>
        <v/>
      </c>
    </row>
    <row r="104" spans="1:16" s="6" customFormat="1">
      <c r="A104" s="10">
        <f>'Table 6'!A102</f>
        <v>101</v>
      </c>
      <c r="B104" s="19" t="str">
        <f>'Table 6'!B102</f>
        <v>Pecans</v>
      </c>
      <c r="C104" s="26"/>
      <c r="D104" s="26"/>
      <c r="E104" s="26"/>
      <c r="F104" s="26"/>
      <c r="G104" s="16">
        <f t="shared" si="20"/>
        <v>0</v>
      </c>
      <c r="H104" s="16">
        <f t="shared" si="21"/>
        <v>0</v>
      </c>
      <c r="I104" s="17">
        <f t="shared" si="28"/>
        <v>0</v>
      </c>
      <c r="J104" s="17">
        <f t="shared" si="29"/>
        <v>0</v>
      </c>
      <c r="K104" s="18">
        <f>'Table 6'!P102</f>
        <v>12.9</v>
      </c>
      <c r="L104" s="35" t="str">
        <f t="shared" si="22"/>
        <v/>
      </c>
      <c r="M104" s="35" t="str">
        <f t="shared" si="23"/>
        <v/>
      </c>
      <c r="N104" s="36">
        <f>HLOOKUP($P$1,'Table 6'!$B$2:$P$266,A104,FALSE)</f>
        <v>17.899999999999999</v>
      </c>
      <c r="O104" s="35" t="str">
        <f t="shared" si="24"/>
        <v/>
      </c>
      <c r="P104" s="35" t="str">
        <f t="shared" si="25"/>
        <v/>
      </c>
    </row>
    <row r="105" spans="1:16" s="6" customFormat="1">
      <c r="A105" s="10">
        <f>'Table 6'!A103</f>
        <v>102</v>
      </c>
      <c r="B105" s="15" t="str">
        <f>'Table 6'!B103</f>
        <v>Sunflower seeds</v>
      </c>
      <c r="C105" s="26"/>
      <c r="D105" s="26"/>
      <c r="E105" s="26"/>
      <c r="F105" s="26"/>
      <c r="G105" s="16">
        <f t="shared" si="20"/>
        <v>0</v>
      </c>
      <c r="H105" s="16">
        <f t="shared" si="21"/>
        <v>0</v>
      </c>
      <c r="I105" s="17">
        <f t="shared" si="28"/>
        <v>0</v>
      </c>
      <c r="J105" s="17">
        <f t="shared" si="29"/>
        <v>0</v>
      </c>
      <c r="K105" s="18">
        <f>'Table 6'!P103</f>
        <v>18.3</v>
      </c>
      <c r="L105" s="35" t="str">
        <f t="shared" si="22"/>
        <v/>
      </c>
      <c r="M105" s="35" t="str">
        <f t="shared" si="23"/>
        <v/>
      </c>
      <c r="N105" s="36">
        <f>HLOOKUP($P$1,'Table 6'!$B$2:$P$266,A105,FALSE)</f>
        <v>22.9</v>
      </c>
      <c r="O105" s="35" t="str">
        <f t="shared" si="24"/>
        <v/>
      </c>
      <c r="P105" s="35" t="str">
        <f t="shared" si="25"/>
        <v/>
      </c>
    </row>
    <row r="106" spans="1:16" s="6" customFormat="1">
      <c r="A106" s="10">
        <f>'Table 6'!A104</f>
        <v>103</v>
      </c>
      <c r="B106" s="15" t="str">
        <f>'Table 6'!B104</f>
        <v>Sesame seeds</v>
      </c>
      <c r="C106" s="26"/>
      <c r="D106" s="26"/>
      <c r="E106" s="26"/>
      <c r="F106" s="26"/>
      <c r="G106" s="16">
        <f t="shared" si="20"/>
        <v>0</v>
      </c>
      <c r="H106" s="16">
        <f t="shared" si="21"/>
        <v>0</v>
      </c>
      <c r="I106" s="17">
        <f t="shared" si="28"/>
        <v>0</v>
      </c>
      <c r="J106" s="17">
        <f t="shared" si="29"/>
        <v>0</v>
      </c>
      <c r="K106" s="18">
        <f>'Table 6'!P104</f>
        <v>17.100000000000001</v>
      </c>
      <c r="L106" s="35" t="str">
        <f t="shared" si="22"/>
        <v/>
      </c>
      <c r="M106" s="35" t="str">
        <f t="shared" si="23"/>
        <v/>
      </c>
      <c r="N106" s="36">
        <f>HLOOKUP($P$1,'Table 6'!$B$2:$P$266,A106,FALSE)</f>
        <v>23.2</v>
      </c>
      <c r="O106" s="35" t="str">
        <f t="shared" si="24"/>
        <v/>
      </c>
      <c r="P106" s="35" t="str">
        <f t="shared" si="25"/>
        <v/>
      </c>
    </row>
    <row r="107" spans="1:16" s="6" customFormat="1" ht="22.5">
      <c r="A107" s="10">
        <f>'Table 6'!A105</f>
        <v>104</v>
      </c>
      <c r="B107" s="15" t="str">
        <f>'Table 6'!B105</f>
        <v>Tahini, halva or other products made from sesame seeds</v>
      </c>
      <c r="C107" s="26"/>
      <c r="D107" s="26"/>
      <c r="E107" s="26"/>
      <c r="F107" s="26"/>
      <c r="G107" s="16">
        <f t="shared" si="20"/>
        <v>0</v>
      </c>
      <c r="H107" s="16">
        <f t="shared" si="21"/>
        <v>0</v>
      </c>
      <c r="I107" s="17">
        <f t="shared" si="28"/>
        <v>0</v>
      </c>
      <c r="J107" s="17">
        <f t="shared" si="29"/>
        <v>0</v>
      </c>
      <c r="K107" s="18">
        <f>'Table 6'!P105</f>
        <v>6.8</v>
      </c>
      <c r="L107" s="35" t="str">
        <f t="shared" si="22"/>
        <v/>
      </c>
      <c r="M107" s="35" t="str">
        <f t="shared" si="23"/>
        <v/>
      </c>
      <c r="N107" s="36">
        <f>HLOOKUP($P$1,'Table 6'!$B$2:$P$266,A107,FALSE)</f>
        <v>7.7</v>
      </c>
      <c r="O107" s="35" t="str">
        <f t="shared" si="24"/>
        <v/>
      </c>
      <c r="P107" s="35" t="str">
        <f t="shared" si="25"/>
        <v/>
      </c>
    </row>
    <row r="108" spans="1:16" s="6" customFormat="1">
      <c r="A108" s="10">
        <f>'Table 6'!A106</f>
        <v>105</v>
      </c>
      <c r="B108" s="23" t="str">
        <f>'Table 6'!B106</f>
        <v>BEEF</v>
      </c>
      <c r="C108" s="27"/>
      <c r="D108" s="27"/>
      <c r="E108" s="27"/>
      <c r="F108" s="27"/>
      <c r="G108" s="27"/>
      <c r="H108" s="27"/>
      <c r="I108" s="28"/>
      <c r="J108" s="28"/>
      <c r="K108" s="110"/>
      <c r="L108" s="110"/>
      <c r="M108" s="110"/>
      <c r="N108" s="110"/>
      <c r="O108" s="110"/>
      <c r="P108" s="110"/>
    </row>
    <row r="109" spans="1:16" s="6" customFormat="1" ht="22.5" customHeight="1">
      <c r="A109" s="10">
        <f>'Table 6'!A107</f>
        <v>106</v>
      </c>
      <c r="B109" s="15" t="str">
        <f>'Table 6'!B107</f>
        <v>Any beef (not including deli-meat)</v>
      </c>
      <c r="C109" s="26"/>
      <c r="D109" s="26"/>
      <c r="E109" s="26"/>
      <c r="F109" s="26"/>
      <c r="G109" s="16">
        <f t="shared" si="20"/>
        <v>0</v>
      </c>
      <c r="H109" s="16">
        <f t="shared" si="21"/>
        <v>0</v>
      </c>
      <c r="I109" s="17">
        <f t="shared" ref="I109" si="30">IF((COUNTA(C109)=0),0,(C109)/(C109+E109))</f>
        <v>0</v>
      </c>
      <c r="J109" s="17">
        <f t="shared" ref="J109" si="31">IF((COUNTA(C109:D109)=0),0,(C109+D109)/(C109+D109+E109))</f>
        <v>0</v>
      </c>
      <c r="K109" s="18">
        <f>'Table 6'!P107</f>
        <v>78.400000000000006</v>
      </c>
      <c r="L109" s="35" t="str">
        <f t="shared" si="22"/>
        <v/>
      </c>
      <c r="M109" s="35" t="str">
        <f t="shared" si="23"/>
        <v/>
      </c>
      <c r="N109" s="36">
        <f>HLOOKUP($P$1,'Table 6'!$B$2:$P$266,A109,FALSE)</f>
        <v>75.8</v>
      </c>
      <c r="O109" s="35" t="str">
        <f t="shared" si="24"/>
        <v/>
      </c>
      <c r="P109" s="35" t="str">
        <f t="shared" si="25"/>
        <v/>
      </c>
    </row>
    <row r="110" spans="1:16" s="6" customFormat="1">
      <c r="A110" s="10">
        <f>'Table 6'!A108</f>
        <v>107</v>
      </c>
      <c r="B110" s="19" t="str">
        <f>'Table 6'!B108</f>
        <v>Raw beef</v>
      </c>
      <c r="C110" s="26"/>
      <c r="D110" s="26"/>
      <c r="E110" s="26"/>
      <c r="F110" s="26"/>
      <c r="G110" s="16">
        <f t="shared" si="20"/>
        <v>0</v>
      </c>
      <c r="H110" s="16">
        <f t="shared" si="21"/>
        <v>0</v>
      </c>
      <c r="I110" s="17">
        <f t="shared" ref="I110:I120" si="32">IF((COUNTA(C110)=0),0,(C110)/(C110+E110))</f>
        <v>0</v>
      </c>
      <c r="J110" s="17">
        <f t="shared" ref="J110:J120" si="33">IF((COUNTA(C110:D110)=0),0,(C110+D110)/(C110+D110+E110))</f>
        <v>0</v>
      </c>
      <c r="K110" s="18">
        <f>'Table 6'!P108</f>
        <v>0.8</v>
      </c>
      <c r="L110" s="35" t="str">
        <f t="shared" si="22"/>
        <v/>
      </c>
      <c r="M110" s="35" t="str">
        <f t="shared" si="23"/>
        <v/>
      </c>
      <c r="N110" s="36">
        <f>HLOOKUP($P$1,'Table 6'!$B$2:$P$266,A110,FALSE)</f>
        <v>0.1</v>
      </c>
      <c r="O110" s="35" t="str">
        <f t="shared" si="24"/>
        <v/>
      </c>
      <c r="P110" s="35" t="str">
        <f t="shared" si="25"/>
        <v/>
      </c>
    </row>
    <row r="111" spans="1:16" s="6" customFormat="1">
      <c r="A111" s="10">
        <f>'Table 6'!A109</f>
        <v>108</v>
      </c>
      <c r="B111" s="19" t="str">
        <f>'Table 6'!B109</f>
        <v>Steak</v>
      </c>
      <c r="C111" s="26"/>
      <c r="D111" s="26"/>
      <c r="E111" s="26"/>
      <c r="F111" s="26"/>
      <c r="G111" s="16">
        <f t="shared" si="20"/>
        <v>0</v>
      </c>
      <c r="H111" s="16">
        <f t="shared" si="21"/>
        <v>0</v>
      </c>
      <c r="I111" s="17">
        <f t="shared" si="32"/>
        <v>0</v>
      </c>
      <c r="J111" s="17">
        <f t="shared" si="33"/>
        <v>0</v>
      </c>
      <c r="K111" s="18">
        <f>'Table 6'!P109</f>
        <v>31.1</v>
      </c>
      <c r="L111" s="35" t="str">
        <f t="shared" si="22"/>
        <v/>
      </c>
      <c r="M111" s="35" t="str">
        <f t="shared" si="23"/>
        <v/>
      </c>
      <c r="N111" s="36">
        <f>HLOOKUP($P$1,'Table 6'!$B$2:$P$266,A111,FALSE)</f>
        <v>34.4</v>
      </c>
      <c r="O111" s="35" t="str">
        <f t="shared" si="24"/>
        <v/>
      </c>
      <c r="P111" s="35" t="str">
        <f t="shared" si="25"/>
        <v/>
      </c>
    </row>
    <row r="112" spans="1:16" s="6" customFormat="1">
      <c r="A112" s="10">
        <f>'Table 6'!A110</f>
        <v>109</v>
      </c>
      <c r="B112" s="19" t="str">
        <f>'Table 6'!B110</f>
        <v>Stewing beef</v>
      </c>
      <c r="C112" s="26"/>
      <c r="D112" s="26"/>
      <c r="E112" s="26"/>
      <c r="F112" s="26"/>
      <c r="G112" s="16">
        <f t="shared" si="20"/>
        <v>0</v>
      </c>
      <c r="H112" s="16">
        <f t="shared" si="21"/>
        <v>0</v>
      </c>
      <c r="I112" s="17">
        <f t="shared" si="32"/>
        <v>0</v>
      </c>
      <c r="J112" s="17">
        <f t="shared" si="33"/>
        <v>0</v>
      </c>
      <c r="K112" s="18">
        <f>'Table 6'!P110</f>
        <v>13.8</v>
      </c>
      <c r="L112" s="35" t="str">
        <f t="shared" si="22"/>
        <v/>
      </c>
      <c r="M112" s="35" t="str">
        <f t="shared" si="23"/>
        <v/>
      </c>
      <c r="N112" s="36">
        <f>HLOOKUP($P$1,'Table 6'!$B$2:$P$266,A112,FALSE)</f>
        <v>9.8000000000000007</v>
      </c>
      <c r="O112" s="35" t="str">
        <f t="shared" si="24"/>
        <v/>
      </c>
      <c r="P112" s="35" t="str">
        <f t="shared" si="25"/>
        <v/>
      </c>
    </row>
    <row r="113" spans="1:16" s="6" customFormat="1">
      <c r="A113" s="10">
        <f>'Table 6'!A111</f>
        <v>110</v>
      </c>
      <c r="B113" s="19" t="str">
        <f>'Table 6'!B111</f>
        <v>Other whole-cut beef products</v>
      </c>
      <c r="C113" s="26"/>
      <c r="D113" s="26"/>
      <c r="E113" s="26"/>
      <c r="F113" s="26"/>
      <c r="G113" s="16">
        <f t="shared" si="20"/>
        <v>0</v>
      </c>
      <c r="H113" s="16">
        <f t="shared" si="21"/>
        <v>0</v>
      </c>
      <c r="I113" s="17">
        <f t="shared" si="32"/>
        <v>0</v>
      </c>
      <c r="J113" s="17">
        <f t="shared" si="33"/>
        <v>0</v>
      </c>
      <c r="K113" s="18">
        <f>'Table 6'!P111</f>
        <v>20</v>
      </c>
      <c r="L113" s="35" t="str">
        <f t="shared" si="22"/>
        <v/>
      </c>
      <c r="M113" s="35" t="str">
        <f t="shared" si="23"/>
        <v/>
      </c>
      <c r="N113" s="36">
        <f>HLOOKUP($P$1,'Table 6'!$B$2:$P$266,A113,FALSE)</f>
        <v>16.399999999999999</v>
      </c>
      <c r="O113" s="35" t="str">
        <f t="shared" si="24"/>
        <v/>
      </c>
      <c r="P113" s="35" t="str">
        <f t="shared" si="25"/>
        <v/>
      </c>
    </row>
    <row r="114" spans="1:16" s="6" customFormat="1">
      <c r="A114" s="10">
        <f>'Table 6'!A112</f>
        <v>111</v>
      </c>
      <c r="B114" s="19" t="str">
        <f>'Table 6'!B112</f>
        <v>Any ground beef</v>
      </c>
      <c r="C114" s="26"/>
      <c r="D114" s="26"/>
      <c r="E114" s="26"/>
      <c r="F114" s="26"/>
      <c r="G114" s="16">
        <f t="shared" si="20"/>
        <v>0</v>
      </c>
      <c r="H114" s="16">
        <f t="shared" si="21"/>
        <v>0</v>
      </c>
      <c r="I114" s="17">
        <f t="shared" si="32"/>
        <v>0</v>
      </c>
      <c r="J114" s="17">
        <f t="shared" si="33"/>
        <v>0</v>
      </c>
      <c r="K114" s="18">
        <f>'Table 6'!P112</f>
        <v>63.4</v>
      </c>
      <c r="L114" s="35" t="str">
        <f t="shared" si="22"/>
        <v/>
      </c>
      <c r="M114" s="35" t="str">
        <f t="shared" si="23"/>
        <v/>
      </c>
      <c r="N114" s="36">
        <f>HLOOKUP($P$1,'Table 6'!$B$2:$P$266,A114,FALSE)</f>
        <v>59.2</v>
      </c>
      <c r="O114" s="35" t="str">
        <f t="shared" si="24"/>
        <v/>
      </c>
      <c r="P114" s="35" t="str">
        <f t="shared" si="25"/>
        <v/>
      </c>
    </row>
    <row r="115" spans="1:16" s="6" customFormat="1">
      <c r="A115" s="10">
        <f>'Table 6'!A113</f>
        <v>112</v>
      </c>
      <c r="B115" s="20" t="str">
        <f>'Table 6'!B113</f>
        <v>Any hamburgers</v>
      </c>
      <c r="C115" s="26"/>
      <c r="D115" s="26"/>
      <c r="E115" s="26"/>
      <c r="F115" s="26"/>
      <c r="G115" s="16">
        <f t="shared" si="20"/>
        <v>0</v>
      </c>
      <c r="H115" s="16">
        <f t="shared" si="21"/>
        <v>0</v>
      </c>
      <c r="I115" s="17">
        <f t="shared" si="32"/>
        <v>0</v>
      </c>
      <c r="J115" s="17">
        <f t="shared" si="33"/>
        <v>0</v>
      </c>
      <c r="K115" s="18">
        <f>'Table 6'!P113</f>
        <v>39.1</v>
      </c>
      <c r="L115" s="35" t="str">
        <f t="shared" si="22"/>
        <v/>
      </c>
      <c r="M115" s="35" t="str">
        <f t="shared" si="23"/>
        <v/>
      </c>
      <c r="N115" s="36">
        <f>HLOOKUP($P$1,'Table 6'!$B$2:$P$266,A115,FALSE)</f>
        <v>42.2</v>
      </c>
      <c r="O115" s="35" t="str">
        <f t="shared" si="24"/>
        <v/>
      </c>
      <c r="P115" s="35" t="str">
        <f t="shared" si="25"/>
        <v/>
      </c>
    </row>
    <row r="116" spans="1:16" s="6" customFormat="1">
      <c r="A116" s="10">
        <f>'Table 6'!A114</f>
        <v>113</v>
      </c>
      <c r="B116" s="21" t="str">
        <f>'Table 6'!B114</f>
        <v>Home-made</v>
      </c>
      <c r="C116" s="26"/>
      <c r="D116" s="26"/>
      <c r="E116" s="26"/>
      <c r="F116" s="26"/>
      <c r="G116" s="16">
        <f t="shared" si="20"/>
        <v>0</v>
      </c>
      <c r="H116" s="16">
        <f t="shared" si="21"/>
        <v>0</v>
      </c>
      <c r="I116" s="17">
        <f t="shared" si="32"/>
        <v>0</v>
      </c>
      <c r="J116" s="17">
        <f t="shared" si="33"/>
        <v>0</v>
      </c>
      <c r="K116" s="18">
        <f>'Table 6'!P114</f>
        <v>21.9</v>
      </c>
      <c r="L116" s="35" t="str">
        <f t="shared" si="22"/>
        <v/>
      </c>
      <c r="M116" s="35" t="str">
        <f t="shared" si="23"/>
        <v/>
      </c>
      <c r="N116" s="36">
        <f>HLOOKUP($P$1,'Table 6'!$B$2:$P$266,A116,FALSE)</f>
        <v>17.100000000000001</v>
      </c>
      <c r="O116" s="35" t="str">
        <f t="shared" si="24"/>
        <v/>
      </c>
      <c r="P116" s="35" t="str">
        <f t="shared" si="25"/>
        <v/>
      </c>
    </row>
    <row r="117" spans="1:16" s="6" customFormat="1" ht="23.25" customHeight="1">
      <c r="A117" s="10">
        <f>'Table 6'!A115</f>
        <v>114</v>
      </c>
      <c r="B117" s="88" t="str">
        <f>'Table 6'!B115</f>
        <v xml:space="preserve">            Store-bought frozen beef patties</v>
      </c>
      <c r="C117" s="26"/>
      <c r="D117" s="26"/>
      <c r="E117" s="26"/>
      <c r="F117" s="26"/>
      <c r="G117" s="16">
        <f t="shared" si="20"/>
        <v>0</v>
      </c>
      <c r="H117" s="16">
        <f t="shared" si="21"/>
        <v>0</v>
      </c>
      <c r="I117" s="17">
        <f t="shared" si="32"/>
        <v>0</v>
      </c>
      <c r="J117" s="17">
        <f t="shared" si="33"/>
        <v>0</v>
      </c>
      <c r="K117" s="18">
        <f>'Table 6'!P115</f>
        <v>8.4</v>
      </c>
      <c r="L117" s="35" t="str">
        <f t="shared" si="22"/>
        <v/>
      </c>
      <c r="M117" s="35" t="str">
        <f t="shared" si="23"/>
        <v/>
      </c>
      <c r="N117" s="36">
        <f>HLOOKUP($P$1,'Table 6'!$B$2:$P$266,A117,FALSE)</f>
        <v>10</v>
      </c>
      <c r="O117" s="35" t="str">
        <f t="shared" si="24"/>
        <v/>
      </c>
      <c r="P117" s="35" t="str">
        <f t="shared" si="25"/>
        <v/>
      </c>
    </row>
    <row r="118" spans="1:16" s="6" customFormat="1" ht="22.5">
      <c r="A118" s="10">
        <f>'Table 6'!A116</f>
        <v>115</v>
      </c>
      <c r="B118" s="21" t="str">
        <f>'Table 6'!B116</f>
        <v>From a restaurant or fast food establishment</v>
      </c>
      <c r="C118" s="26"/>
      <c r="D118" s="26"/>
      <c r="E118" s="26"/>
      <c r="F118" s="26"/>
      <c r="G118" s="16">
        <f t="shared" si="20"/>
        <v>0</v>
      </c>
      <c r="H118" s="16">
        <f t="shared" si="21"/>
        <v>0</v>
      </c>
      <c r="I118" s="17">
        <f t="shared" si="32"/>
        <v>0</v>
      </c>
      <c r="J118" s="17">
        <f t="shared" si="33"/>
        <v>0</v>
      </c>
      <c r="K118" s="18">
        <f>'Table 6'!P116</f>
        <v>16.100000000000001</v>
      </c>
      <c r="L118" s="35" t="str">
        <f t="shared" si="22"/>
        <v/>
      </c>
      <c r="M118" s="35" t="str">
        <f t="shared" si="23"/>
        <v/>
      </c>
      <c r="N118" s="36">
        <f>HLOOKUP($P$1,'Table 6'!$B$2:$P$266,A118,FALSE)</f>
        <v>21</v>
      </c>
      <c r="O118" s="35" t="str">
        <f t="shared" si="24"/>
        <v/>
      </c>
      <c r="P118" s="35" t="str">
        <f t="shared" si="25"/>
        <v/>
      </c>
    </row>
    <row r="119" spans="1:16" s="6" customFormat="1">
      <c r="A119" s="10">
        <f>'Table 6'!A117</f>
        <v>116</v>
      </c>
      <c r="B119" s="20" t="str">
        <f>'Table 6'!B117</f>
        <v>Any other ground beef</v>
      </c>
      <c r="C119" s="26"/>
      <c r="D119" s="26"/>
      <c r="E119" s="26"/>
      <c r="F119" s="26"/>
      <c r="G119" s="16">
        <f t="shared" si="20"/>
        <v>0</v>
      </c>
      <c r="H119" s="16">
        <f t="shared" si="21"/>
        <v>0</v>
      </c>
      <c r="I119" s="17">
        <f t="shared" si="32"/>
        <v>0</v>
      </c>
      <c r="J119" s="17">
        <f t="shared" si="33"/>
        <v>0</v>
      </c>
      <c r="K119" s="18">
        <f>'Table 6'!P117</f>
        <v>44.3</v>
      </c>
      <c r="L119" s="35" t="str">
        <f t="shared" si="22"/>
        <v/>
      </c>
      <c r="M119" s="35" t="str">
        <f t="shared" si="23"/>
        <v/>
      </c>
      <c r="N119" s="36">
        <f>HLOOKUP($P$1,'Table 6'!$B$2:$P$266,A119,FALSE)</f>
        <v>36.700000000000003</v>
      </c>
      <c r="O119" s="35" t="str">
        <f t="shared" si="24"/>
        <v/>
      </c>
      <c r="P119" s="35" t="str">
        <f t="shared" si="25"/>
        <v/>
      </c>
    </row>
    <row r="120" spans="1:16" s="6" customFormat="1" ht="22.5">
      <c r="A120" s="10">
        <f>'Table 6'!A118</f>
        <v>117</v>
      </c>
      <c r="B120" s="20" t="str">
        <f>'Table 6'!B118</f>
        <v>Ground beef consumed raw or undercooked</v>
      </c>
      <c r="C120" s="26"/>
      <c r="D120" s="26"/>
      <c r="E120" s="26"/>
      <c r="F120" s="26"/>
      <c r="G120" s="16">
        <f t="shared" si="20"/>
        <v>0</v>
      </c>
      <c r="H120" s="16">
        <f t="shared" si="21"/>
        <v>0</v>
      </c>
      <c r="I120" s="17">
        <f t="shared" si="32"/>
        <v>0</v>
      </c>
      <c r="J120" s="17">
        <f t="shared" si="33"/>
        <v>0</v>
      </c>
      <c r="K120" s="18">
        <f>'Table 6'!P118</f>
        <v>0.7</v>
      </c>
      <c r="L120" s="35" t="str">
        <f t="shared" si="22"/>
        <v/>
      </c>
      <c r="M120" s="35" t="str">
        <f t="shared" si="23"/>
        <v/>
      </c>
      <c r="N120" s="36">
        <f>HLOOKUP($P$1,'Table 6'!$B$2:$P$266,A120,FALSE)</f>
        <v>0</v>
      </c>
      <c r="O120" s="35" t="str">
        <f t="shared" si="24"/>
        <v/>
      </c>
      <c r="P120" s="35" t="str">
        <f t="shared" si="25"/>
        <v/>
      </c>
    </row>
    <row r="121" spans="1:16" s="6" customFormat="1">
      <c r="A121" s="10">
        <f>'Table 6'!A119</f>
        <v>118</v>
      </c>
      <c r="B121" s="23" t="str">
        <f>'Table 6'!B119</f>
        <v>PORK</v>
      </c>
      <c r="C121" s="27"/>
      <c r="D121" s="27"/>
      <c r="E121" s="27"/>
      <c r="F121" s="27"/>
      <c r="G121" s="27"/>
      <c r="H121" s="27"/>
      <c r="I121" s="28"/>
      <c r="J121" s="28"/>
      <c r="K121" s="110"/>
      <c r="L121" s="110"/>
      <c r="M121" s="110"/>
      <c r="N121" s="110"/>
      <c r="O121" s="110"/>
      <c r="P121" s="110"/>
    </row>
    <row r="122" spans="1:16" s="6" customFormat="1">
      <c r="A122" s="10">
        <f>'Table 6'!A120</f>
        <v>119</v>
      </c>
      <c r="B122" s="15" t="str">
        <f>'Table 6'!B120</f>
        <v>Any pork</v>
      </c>
      <c r="C122" s="26"/>
      <c r="D122" s="26"/>
      <c r="E122" s="26"/>
      <c r="F122" s="26"/>
      <c r="G122" s="16">
        <f t="shared" si="20"/>
        <v>0</v>
      </c>
      <c r="H122" s="16">
        <f t="shared" si="21"/>
        <v>0</v>
      </c>
      <c r="I122" s="17">
        <f t="shared" ref="I122" si="34">IF((COUNTA(C122)=0),0,(C122)/(C122+E122))</f>
        <v>0</v>
      </c>
      <c r="J122" s="17">
        <f t="shared" ref="J122" si="35">IF((COUNTA(C122:D122)=0),0,(C122+D122)/(C122+D122+E122))</f>
        <v>0</v>
      </c>
      <c r="K122" s="18">
        <f>'Table 6'!P120</f>
        <v>55.1</v>
      </c>
      <c r="L122" s="35" t="str">
        <f t="shared" si="22"/>
        <v/>
      </c>
      <c r="M122" s="35" t="str">
        <f t="shared" si="23"/>
        <v/>
      </c>
      <c r="N122" s="36">
        <f>HLOOKUP($P$1,'Table 6'!$B$2:$P$266,A122,FALSE)</f>
        <v>52.6</v>
      </c>
      <c r="O122" s="35" t="str">
        <f t="shared" si="24"/>
        <v/>
      </c>
      <c r="P122" s="35" t="str">
        <f t="shared" si="25"/>
        <v/>
      </c>
    </row>
    <row r="123" spans="1:16" s="6" customFormat="1">
      <c r="A123" s="10">
        <f>'Table 6'!A121</f>
        <v>120</v>
      </c>
      <c r="B123" s="19" t="str">
        <f>'Table 6'!B121</f>
        <v>Ham (not including deli-meat)</v>
      </c>
      <c r="C123" s="26"/>
      <c r="D123" s="26"/>
      <c r="E123" s="26"/>
      <c r="F123" s="26"/>
      <c r="G123" s="16">
        <f t="shared" si="20"/>
        <v>0</v>
      </c>
      <c r="H123" s="16">
        <f t="shared" si="21"/>
        <v>0</v>
      </c>
      <c r="I123" s="17">
        <f t="shared" ref="I123:I126" si="36">IF((COUNTA(C123)=0),0,(C123)/(C123+E123))</f>
        <v>0</v>
      </c>
      <c r="J123" s="17">
        <f t="shared" ref="J123:J126" si="37">IF((COUNTA(C123:D123)=0),0,(C123+D123)/(C123+D123+E123))</f>
        <v>0</v>
      </c>
      <c r="K123" s="18">
        <f>'Table 6'!P121</f>
        <v>15</v>
      </c>
      <c r="L123" s="35" t="str">
        <f t="shared" si="22"/>
        <v/>
      </c>
      <c r="M123" s="35" t="str">
        <f t="shared" si="23"/>
        <v/>
      </c>
      <c r="N123" s="36">
        <f>HLOOKUP($P$1,'Table 6'!$B$2:$P$266,A123,FALSE)</f>
        <v>9</v>
      </c>
      <c r="O123" s="35" t="str">
        <f t="shared" si="24"/>
        <v/>
      </c>
      <c r="P123" s="35" t="str">
        <f t="shared" si="25"/>
        <v/>
      </c>
    </row>
    <row r="124" spans="1:16" s="6" customFormat="1">
      <c r="A124" s="10">
        <f>'Table 6'!A122</f>
        <v>121</v>
      </c>
      <c r="B124" s="19" t="str">
        <f>'Table 6'!B122</f>
        <v>Bacon</v>
      </c>
      <c r="C124" s="26"/>
      <c r="D124" s="26"/>
      <c r="E124" s="26"/>
      <c r="F124" s="26"/>
      <c r="G124" s="16">
        <f t="shared" si="20"/>
        <v>0</v>
      </c>
      <c r="H124" s="16">
        <f t="shared" si="21"/>
        <v>0</v>
      </c>
      <c r="I124" s="17">
        <f t="shared" si="36"/>
        <v>0</v>
      </c>
      <c r="J124" s="17">
        <f t="shared" si="37"/>
        <v>0</v>
      </c>
      <c r="K124" s="18">
        <f>'Table 6'!P122</f>
        <v>27.2</v>
      </c>
      <c r="L124" s="35" t="str">
        <f t="shared" si="22"/>
        <v/>
      </c>
      <c r="M124" s="35" t="str">
        <f t="shared" si="23"/>
        <v/>
      </c>
      <c r="N124" s="36">
        <f>HLOOKUP($P$1,'Table 6'!$B$2:$P$266,A124,FALSE)</f>
        <v>27.6</v>
      </c>
      <c r="O124" s="35" t="str">
        <f t="shared" si="24"/>
        <v/>
      </c>
      <c r="P124" s="35" t="str">
        <f t="shared" si="25"/>
        <v/>
      </c>
    </row>
    <row r="125" spans="1:16" s="6" customFormat="1">
      <c r="A125" s="10">
        <f>'Table 6'!A123</f>
        <v>122</v>
      </c>
      <c r="B125" s="19" t="str">
        <f>'Table 6'!B123</f>
        <v>Ground pork</v>
      </c>
      <c r="C125" s="26"/>
      <c r="D125" s="26"/>
      <c r="E125" s="26"/>
      <c r="F125" s="26"/>
      <c r="G125" s="16">
        <f t="shared" si="20"/>
        <v>0</v>
      </c>
      <c r="H125" s="16">
        <f t="shared" si="21"/>
        <v>0</v>
      </c>
      <c r="I125" s="17">
        <f t="shared" si="36"/>
        <v>0</v>
      </c>
      <c r="J125" s="17">
        <f t="shared" si="37"/>
        <v>0</v>
      </c>
      <c r="K125" s="18">
        <f>'Table 6'!P123</f>
        <v>8.3000000000000007</v>
      </c>
      <c r="L125" s="35" t="str">
        <f t="shared" si="22"/>
        <v/>
      </c>
      <c r="M125" s="35" t="str">
        <f t="shared" si="23"/>
        <v/>
      </c>
      <c r="N125" s="36">
        <f>HLOOKUP($P$1,'Table 6'!$B$2:$P$266,A125,FALSE)</f>
        <v>6.7</v>
      </c>
      <c r="O125" s="35" t="str">
        <f t="shared" si="24"/>
        <v/>
      </c>
      <c r="P125" s="35" t="str">
        <f t="shared" si="25"/>
        <v/>
      </c>
    </row>
    <row r="126" spans="1:16" s="6" customFormat="1">
      <c r="A126" s="10">
        <f>'Table 6'!A124</f>
        <v>123</v>
      </c>
      <c r="B126" s="19" t="str">
        <f>'Table 6'!B124</f>
        <v>Pork pieces or parts</v>
      </c>
      <c r="C126" s="26"/>
      <c r="D126" s="26"/>
      <c r="E126" s="26"/>
      <c r="F126" s="26"/>
      <c r="G126" s="16">
        <f t="shared" si="20"/>
        <v>0</v>
      </c>
      <c r="H126" s="16">
        <f t="shared" si="21"/>
        <v>0</v>
      </c>
      <c r="I126" s="17">
        <f t="shared" si="36"/>
        <v>0</v>
      </c>
      <c r="J126" s="17">
        <f t="shared" si="37"/>
        <v>0</v>
      </c>
      <c r="K126" s="18">
        <f>'Table 6'!P124</f>
        <v>33.700000000000003</v>
      </c>
      <c r="L126" s="35" t="str">
        <f t="shared" si="22"/>
        <v/>
      </c>
      <c r="M126" s="35" t="str">
        <f t="shared" si="23"/>
        <v/>
      </c>
      <c r="N126" s="36">
        <f>HLOOKUP($P$1,'Table 6'!$B$2:$P$266,A126,FALSE)</f>
        <v>30.5</v>
      </c>
      <c r="O126" s="35" t="str">
        <f t="shared" si="24"/>
        <v/>
      </c>
      <c r="P126" s="35" t="str">
        <f t="shared" si="25"/>
        <v/>
      </c>
    </row>
    <row r="127" spans="1:16" s="6" customFormat="1">
      <c r="A127" s="10">
        <f>'Table 6'!A125</f>
        <v>124</v>
      </c>
      <c r="B127" s="23" t="str">
        <f>'Table 6'!B125</f>
        <v>POULTRY</v>
      </c>
      <c r="C127" s="27"/>
      <c r="D127" s="27"/>
      <c r="E127" s="27"/>
      <c r="F127" s="27"/>
      <c r="G127" s="27"/>
      <c r="H127" s="27"/>
      <c r="I127" s="28"/>
      <c r="J127" s="28"/>
      <c r="K127" s="110"/>
      <c r="L127" s="110"/>
      <c r="M127" s="110"/>
      <c r="N127" s="110"/>
      <c r="O127" s="110"/>
      <c r="P127" s="110"/>
    </row>
    <row r="128" spans="1:16" s="6" customFormat="1">
      <c r="A128" s="10">
        <f>'Table 6'!A126</f>
        <v>125</v>
      </c>
      <c r="B128" s="15" t="str">
        <f>'Table 6'!B126</f>
        <v>Any poultry</v>
      </c>
      <c r="C128" s="26"/>
      <c r="D128" s="26"/>
      <c r="E128" s="26"/>
      <c r="F128" s="26"/>
      <c r="G128" s="16">
        <f t="shared" si="20"/>
        <v>0</v>
      </c>
      <c r="H128" s="16">
        <f t="shared" si="21"/>
        <v>0</v>
      </c>
      <c r="I128" s="17">
        <f t="shared" ref="I128" si="38">IF((COUNTA(C128)=0),0,(C128)/(C128+E128))</f>
        <v>0</v>
      </c>
      <c r="J128" s="17">
        <f t="shared" ref="J128" si="39">IF((COUNTA(C128:D128)=0),0,(C128+D128)/(C128+D128+E128))</f>
        <v>0</v>
      </c>
      <c r="K128" s="18">
        <f>'Table 6'!P126</f>
        <v>87.6</v>
      </c>
      <c r="L128" s="35" t="str">
        <f t="shared" si="22"/>
        <v/>
      </c>
      <c r="M128" s="35" t="str">
        <f t="shared" si="23"/>
        <v/>
      </c>
      <c r="N128" s="36">
        <f>HLOOKUP($P$1,'Table 6'!$B$2:$P$266,A128,FALSE)</f>
        <v>88.1</v>
      </c>
      <c r="O128" s="35" t="str">
        <f t="shared" si="24"/>
        <v/>
      </c>
      <c r="P128" s="35" t="str">
        <f t="shared" si="25"/>
        <v/>
      </c>
    </row>
    <row r="129" spans="1:16" s="6" customFormat="1">
      <c r="A129" s="10">
        <f>'Table 6'!A127</f>
        <v>126</v>
      </c>
      <c r="B129" s="19" t="str">
        <f>'Table 6'!B127</f>
        <v>Any chicken (not including deli-meat)</v>
      </c>
      <c r="C129" s="26"/>
      <c r="D129" s="26"/>
      <c r="E129" s="26"/>
      <c r="F129" s="26"/>
      <c r="G129" s="16">
        <f t="shared" si="20"/>
        <v>0</v>
      </c>
      <c r="H129" s="16">
        <f t="shared" si="21"/>
        <v>0</v>
      </c>
      <c r="I129" s="17">
        <f t="shared" ref="I129:I138" si="40">IF((COUNTA(C129)=0),0,(C129)/(C129+E129))</f>
        <v>0</v>
      </c>
      <c r="J129" s="17">
        <f t="shared" ref="J129:J138" si="41">IF((COUNTA(C129:D129)=0),0,(C129+D129)/(C129+D129+E129))</f>
        <v>0</v>
      </c>
      <c r="K129" s="18">
        <f>'Table 6'!P127</f>
        <v>85.6</v>
      </c>
      <c r="L129" s="35" t="str">
        <f t="shared" si="22"/>
        <v/>
      </c>
      <c r="M129" s="35" t="str">
        <f t="shared" si="23"/>
        <v/>
      </c>
      <c r="N129" s="36">
        <f>HLOOKUP($P$1,'Table 6'!$B$2:$P$266,A129,FALSE)</f>
        <v>85.9</v>
      </c>
      <c r="O129" s="35" t="str">
        <f t="shared" si="24"/>
        <v/>
      </c>
      <c r="P129" s="35" t="str">
        <f t="shared" si="25"/>
        <v/>
      </c>
    </row>
    <row r="130" spans="1:16" s="6" customFormat="1">
      <c r="A130" s="10">
        <f>'Table 6'!A128</f>
        <v>127</v>
      </c>
      <c r="B130" s="20" t="str">
        <f>'Table 6'!B128</f>
        <v>Store-bought breaded chicken</v>
      </c>
      <c r="C130" s="26"/>
      <c r="D130" s="26"/>
      <c r="E130" s="26"/>
      <c r="F130" s="26"/>
      <c r="G130" s="16">
        <f t="shared" si="20"/>
        <v>0</v>
      </c>
      <c r="H130" s="16">
        <f t="shared" si="21"/>
        <v>0</v>
      </c>
      <c r="I130" s="17">
        <f t="shared" si="40"/>
        <v>0</v>
      </c>
      <c r="J130" s="17">
        <f t="shared" si="41"/>
        <v>0</v>
      </c>
      <c r="K130" s="18">
        <f>'Table 6'!P128</f>
        <v>16.5</v>
      </c>
      <c r="L130" s="35" t="str">
        <f t="shared" si="22"/>
        <v/>
      </c>
      <c r="M130" s="35" t="str">
        <f t="shared" si="23"/>
        <v/>
      </c>
      <c r="N130" s="36">
        <f>HLOOKUP($P$1,'Table 6'!$B$2:$P$266,A130,FALSE)</f>
        <v>16</v>
      </c>
      <c r="O130" s="35" t="str">
        <f t="shared" si="24"/>
        <v/>
      </c>
      <c r="P130" s="35" t="str">
        <f t="shared" si="25"/>
        <v/>
      </c>
    </row>
    <row r="131" spans="1:16" s="6" customFormat="1">
      <c r="A131" s="10">
        <f>'Table 6'!A129</f>
        <v>128</v>
      </c>
      <c r="B131" s="20" t="str">
        <f>'Table 6'!B129</f>
        <v>Ground chicken</v>
      </c>
      <c r="C131" s="26"/>
      <c r="D131" s="26"/>
      <c r="E131" s="26"/>
      <c r="F131" s="26"/>
      <c r="G131" s="16">
        <f t="shared" si="20"/>
        <v>0</v>
      </c>
      <c r="H131" s="16">
        <f t="shared" si="21"/>
        <v>0</v>
      </c>
      <c r="I131" s="17">
        <f t="shared" si="40"/>
        <v>0</v>
      </c>
      <c r="J131" s="17">
        <f t="shared" si="41"/>
        <v>0</v>
      </c>
      <c r="K131" s="18">
        <f>'Table 6'!P129</f>
        <v>5.3</v>
      </c>
      <c r="L131" s="35" t="str">
        <f t="shared" si="22"/>
        <v/>
      </c>
      <c r="M131" s="35" t="str">
        <f t="shared" si="23"/>
        <v/>
      </c>
      <c r="N131" s="36">
        <f>HLOOKUP($P$1,'Table 6'!$B$2:$P$266,A131,FALSE)</f>
        <v>3.8</v>
      </c>
      <c r="O131" s="35" t="str">
        <f t="shared" si="24"/>
        <v/>
      </c>
      <c r="P131" s="35" t="str">
        <f t="shared" si="25"/>
        <v/>
      </c>
    </row>
    <row r="132" spans="1:16" s="6" customFormat="1">
      <c r="A132" s="10">
        <f>'Table 6'!A130</f>
        <v>129</v>
      </c>
      <c r="B132" s="20" t="str">
        <f>'Table 6'!B130</f>
        <v>Chicken pieces or parts</v>
      </c>
      <c r="C132" s="26"/>
      <c r="D132" s="26"/>
      <c r="E132" s="26"/>
      <c r="F132" s="26"/>
      <c r="G132" s="16">
        <f t="shared" si="20"/>
        <v>0</v>
      </c>
      <c r="H132" s="16">
        <f t="shared" si="21"/>
        <v>0</v>
      </c>
      <c r="I132" s="17">
        <f t="shared" si="40"/>
        <v>0</v>
      </c>
      <c r="J132" s="17">
        <f t="shared" si="41"/>
        <v>0</v>
      </c>
      <c r="K132" s="18">
        <f>'Table 6'!P130</f>
        <v>70</v>
      </c>
      <c r="L132" s="35" t="str">
        <f t="shared" si="22"/>
        <v/>
      </c>
      <c r="M132" s="35" t="str">
        <f t="shared" si="23"/>
        <v/>
      </c>
      <c r="N132" s="36">
        <f>HLOOKUP($P$1,'Table 6'!$B$2:$P$266,A132,FALSE)</f>
        <v>70.7</v>
      </c>
      <c r="O132" s="35" t="str">
        <f t="shared" si="24"/>
        <v/>
      </c>
      <c r="P132" s="35" t="str">
        <f t="shared" si="25"/>
        <v/>
      </c>
    </row>
    <row r="133" spans="1:16" s="6" customFormat="1" ht="22.5">
      <c r="A133" s="10">
        <f>'Table 6'!A131</f>
        <v>130</v>
      </c>
      <c r="B133" s="20" t="str">
        <f>'Table 6'!B131</f>
        <v>Chicken from a restaurant or fast food establishment</v>
      </c>
      <c r="C133" s="26"/>
      <c r="D133" s="26"/>
      <c r="E133" s="26"/>
      <c r="F133" s="26"/>
      <c r="G133" s="16">
        <f t="shared" si="20"/>
        <v>0</v>
      </c>
      <c r="H133" s="16">
        <f t="shared" si="21"/>
        <v>0</v>
      </c>
      <c r="I133" s="17">
        <f t="shared" si="40"/>
        <v>0</v>
      </c>
      <c r="J133" s="17">
        <f t="shared" si="41"/>
        <v>0</v>
      </c>
      <c r="K133" s="18">
        <f>'Table 6'!P131</f>
        <v>21</v>
      </c>
      <c r="L133" s="35" t="str">
        <f t="shared" si="22"/>
        <v/>
      </c>
      <c r="M133" s="35" t="str">
        <f t="shared" si="23"/>
        <v/>
      </c>
      <c r="N133" s="36">
        <f>HLOOKUP($P$1,'Table 6'!$B$2:$P$266,A133,FALSE)</f>
        <v>18.8</v>
      </c>
      <c r="O133" s="35" t="str">
        <f t="shared" si="24"/>
        <v/>
      </c>
      <c r="P133" s="35" t="str">
        <f t="shared" si="25"/>
        <v/>
      </c>
    </row>
    <row r="134" spans="1:16" s="6" customFormat="1">
      <c r="A134" s="10">
        <f>'Table 6'!A132</f>
        <v>131</v>
      </c>
      <c r="B134" s="19" t="str">
        <f>'Table 6'!B132</f>
        <v>Any turkey (not including deli-meat)</v>
      </c>
      <c r="C134" s="26"/>
      <c r="D134" s="26"/>
      <c r="E134" s="26"/>
      <c r="F134" s="26"/>
      <c r="G134" s="16">
        <f t="shared" si="20"/>
        <v>0</v>
      </c>
      <c r="H134" s="16">
        <f t="shared" si="21"/>
        <v>0</v>
      </c>
      <c r="I134" s="17">
        <f t="shared" si="40"/>
        <v>0</v>
      </c>
      <c r="J134" s="17">
        <f t="shared" si="41"/>
        <v>0</v>
      </c>
      <c r="K134" s="18">
        <f>'Table 6'!P132</f>
        <v>11.8</v>
      </c>
      <c r="L134" s="35" t="str">
        <f t="shared" si="22"/>
        <v/>
      </c>
      <c r="M134" s="35" t="str">
        <f t="shared" si="23"/>
        <v/>
      </c>
      <c r="N134" s="36">
        <f>HLOOKUP($P$1,'Table 6'!$B$2:$P$266,A134,FALSE)</f>
        <v>14.6</v>
      </c>
      <c r="O134" s="35" t="str">
        <f t="shared" si="24"/>
        <v/>
      </c>
      <c r="P134" s="35" t="str">
        <f t="shared" si="25"/>
        <v/>
      </c>
    </row>
    <row r="135" spans="1:16" s="6" customFormat="1">
      <c r="A135" s="10">
        <f>'Table 6'!A133</f>
        <v>132</v>
      </c>
      <c r="B135" s="20" t="str">
        <f>'Table 6'!B133</f>
        <v>Turkey bacon</v>
      </c>
      <c r="C135" s="26"/>
      <c r="D135" s="26"/>
      <c r="E135" s="26"/>
      <c r="F135" s="26"/>
      <c r="G135" s="16">
        <f t="shared" ref="G135:G198" si="42">C135+D135</f>
        <v>0</v>
      </c>
      <c r="H135" s="16">
        <f t="shared" ref="H135:H198" si="43">C135+D135+E135</f>
        <v>0</v>
      </c>
      <c r="I135" s="17">
        <f t="shared" si="40"/>
        <v>0</v>
      </c>
      <c r="J135" s="17">
        <f t="shared" si="41"/>
        <v>0</v>
      </c>
      <c r="K135" s="18">
        <f>'Table 6'!P133</f>
        <v>0.5</v>
      </c>
      <c r="L135" s="35" t="str">
        <f t="shared" ref="L135:L198" si="44">IF(H135=0,"",(IF(AND($G135&lt;=$H135,$G135&gt;=0),BINOMDIST($G135,$H135,K135/100,0),"")))</f>
        <v/>
      </c>
      <c r="M135" s="35" t="str">
        <f t="shared" ref="M135:M198" si="45">IF(H135=0,"",(IF(AND(L135&lt;=0.05,J135*100&gt;K135),"Alert",IF(AND(L135&lt;=0.05,J135*100&lt;K135),"protective",""))))</f>
        <v/>
      </c>
      <c r="N135" s="36">
        <f>HLOOKUP($P$1,'Table 6'!$B$2:$P$266,A135,FALSE)</f>
        <v>0.4</v>
      </c>
      <c r="O135" s="35" t="str">
        <f t="shared" ref="O135:O198" si="46">IF(H135=0,"",(IF(AND($G135&lt;=$H135,$G135&gt;=0),BINOMDIST($G135,$H135,N135/100,0),"")))</f>
        <v/>
      </c>
      <c r="P135" s="35" t="str">
        <f t="shared" ref="P135:P198" si="47">IF(H135=0,"",(IF(AND(O135&lt;=0.05,J135*100&gt;N135),"Alert",IF(AND(O135&lt;=0.05,J135*100&lt;N135),"protective",""))))</f>
        <v/>
      </c>
    </row>
    <row r="136" spans="1:16" s="6" customFormat="1">
      <c r="A136" s="10">
        <f>'Table 6'!A134</f>
        <v>133</v>
      </c>
      <c r="B136" s="20" t="str">
        <f>'Table 6'!B134</f>
        <v>Ground turkey</v>
      </c>
      <c r="C136" s="26"/>
      <c r="D136" s="26"/>
      <c r="E136" s="26"/>
      <c r="F136" s="26"/>
      <c r="G136" s="16">
        <f t="shared" si="42"/>
        <v>0</v>
      </c>
      <c r="H136" s="16">
        <f t="shared" si="43"/>
        <v>0</v>
      </c>
      <c r="I136" s="17">
        <f t="shared" si="40"/>
        <v>0</v>
      </c>
      <c r="J136" s="17">
        <f t="shared" si="41"/>
        <v>0</v>
      </c>
      <c r="K136" s="18">
        <f>'Table 6'!P134</f>
        <v>2.5</v>
      </c>
      <c r="L136" s="35" t="str">
        <f t="shared" si="44"/>
        <v/>
      </c>
      <c r="M136" s="35" t="str">
        <f t="shared" si="45"/>
        <v/>
      </c>
      <c r="N136" s="36">
        <f>HLOOKUP($P$1,'Table 6'!$B$2:$P$266,A136,FALSE)</f>
        <v>5.8</v>
      </c>
      <c r="O136" s="35" t="str">
        <f t="shared" si="46"/>
        <v/>
      </c>
      <c r="P136" s="35" t="str">
        <f t="shared" si="47"/>
        <v/>
      </c>
    </row>
    <row r="137" spans="1:16" s="6" customFormat="1">
      <c r="A137" s="10">
        <f>'Table 6'!A135</f>
        <v>134</v>
      </c>
      <c r="B137" s="20" t="str">
        <f>'Table 6'!B135</f>
        <v>Turkey pieces or parts</v>
      </c>
      <c r="C137" s="26"/>
      <c r="D137" s="26"/>
      <c r="E137" s="26"/>
      <c r="F137" s="26"/>
      <c r="G137" s="16">
        <f t="shared" si="42"/>
        <v>0</v>
      </c>
      <c r="H137" s="16">
        <f t="shared" si="43"/>
        <v>0</v>
      </c>
      <c r="I137" s="17">
        <f t="shared" si="40"/>
        <v>0</v>
      </c>
      <c r="J137" s="17">
        <f t="shared" si="41"/>
        <v>0</v>
      </c>
      <c r="K137" s="18">
        <f>'Table 6'!P135</f>
        <v>8.3000000000000007</v>
      </c>
      <c r="L137" s="35" t="str">
        <f t="shared" si="44"/>
        <v/>
      </c>
      <c r="M137" s="35" t="str">
        <f t="shared" si="45"/>
        <v/>
      </c>
      <c r="N137" s="36">
        <f>HLOOKUP($P$1,'Table 6'!$B$2:$P$266,A137,FALSE)</f>
        <v>7.7</v>
      </c>
      <c r="O137" s="35" t="str">
        <f t="shared" si="46"/>
        <v/>
      </c>
      <c r="P137" s="35" t="str">
        <f t="shared" si="47"/>
        <v/>
      </c>
    </row>
    <row r="138" spans="1:16" s="6" customFormat="1">
      <c r="A138" s="10">
        <f>'Table 6'!A136</f>
        <v>135</v>
      </c>
      <c r="B138" s="19" t="str">
        <f>'Table 6'!B136</f>
        <v>Other poultry (not including deli-meat)</v>
      </c>
      <c r="C138" s="26"/>
      <c r="D138" s="26"/>
      <c r="E138" s="26"/>
      <c r="F138" s="26"/>
      <c r="G138" s="16">
        <f t="shared" si="42"/>
        <v>0</v>
      </c>
      <c r="H138" s="16">
        <f t="shared" si="43"/>
        <v>0</v>
      </c>
      <c r="I138" s="17">
        <f t="shared" si="40"/>
        <v>0</v>
      </c>
      <c r="J138" s="17">
        <f t="shared" si="41"/>
        <v>0</v>
      </c>
      <c r="K138" s="18">
        <f>'Table 6'!P136</f>
        <v>2.2999999999999998</v>
      </c>
      <c r="L138" s="35" t="str">
        <f t="shared" si="44"/>
        <v/>
      </c>
      <c r="M138" s="35" t="str">
        <f t="shared" si="45"/>
        <v/>
      </c>
      <c r="N138" s="36">
        <f>HLOOKUP($P$1,'Table 6'!$B$2:$P$266,A138,FALSE)</f>
        <v>1.4</v>
      </c>
      <c r="O138" s="35" t="str">
        <f t="shared" si="46"/>
        <v/>
      </c>
      <c r="P138" s="35" t="str">
        <f t="shared" si="47"/>
        <v/>
      </c>
    </row>
    <row r="139" spans="1:16" s="6" customFormat="1">
      <c r="A139" s="10">
        <f>'Table 6'!A137</f>
        <v>136</v>
      </c>
      <c r="B139" s="23" t="str">
        <f>'Table 6'!B137</f>
        <v>DELI-MEAT</v>
      </c>
      <c r="C139" s="27"/>
      <c r="D139" s="27"/>
      <c r="E139" s="27"/>
      <c r="F139" s="27"/>
      <c r="G139" s="27"/>
      <c r="H139" s="27"/>
      <c r="I139" s="28"/>
      <c r="J139" s="28"/>
      <c r="K139" s="110"/>
      <c r="L139" s="110"/>
      <c r="M139" s="110"/>
      <c r="N139" s="110"/>
      <c r="O139" s="110"/>
      <c r="P139" s="110"/>
    </row>
    <row r="140" spans="1:16" s="6" customFormat="1">
      <c r="A140" s="10">
        <f>'Table 6'!A138</f>
        <v>137</v>
      </c>
      <c r="B140" s="15" t="str">
        <f>'Table 6'!B138</f>
        <v>Any deli-meat/cold cuts</v>
      </c>
      <c r="C140" s="26"/>
      <c r="D140" s="26"/>
      <c r="E140" s="26"/>
      <c r="F140" s="26"/>
      <c r="G140" s="16">
        <f t="shared" si="42"/>
        <v>0</v>
      </c>
      <c r="H140" s="16">
        <f t="shared" si="43"/>
        <v>0</v>
      </c>
      <c r="I140" s="17">
        <f t="shared" ref="I140" si="48">IF((COUNTA(C140)=0),0,(C140)/(C140+E140))</f>
        <v>0</v>
      </c>
      <c r="J140" s="17">
        <f t="shared" ref="J140" si="49">IF((COUNTA(C140:D140)=0),0,(C140+D140)/(C140+D140+E140))</f>
        <v>0</v>
      </c>
      <c r="K140" s="18">
        <f>'Table 6'!P138</f>
        <v>49.3</v>
      </c>
      <c r="L140" s="35" t="str">
        <f t="shared" si="44"/>
        <v/>
      </c>
      <c r="M140" s="35" t="str">
        <f t="shared" si="45"/>
        <v/>
      </c>
      <c r="N140" s="36">
        <f>HLOOKUP($P$1,'Table 6'!$B$2:$P$266,A140,FALSE)</f>
        <v>50.2</v>
      </c>
      <c r="O140" s="35" t="str">
        <f t="shared" si="46"/>
        <v/>
      </c>
      <c r="P140" s="35" t="str">
        <f t="shared" si="47"/>
        <v/>
      </c>
    </row>
    <row r="141" spans="1:16" s="6" customFormat="1">
      <c r="A141" s="10">
        <f>'Table 6'!A139</f>
        <v>138</v>
      </c>
      <c r="B141" s="22" t="str">
        <f>'Table 6'!B139</f>
        <v xml:space="preserve">  Chicken</v>
      </c>
      <c r="C141" s="26"/>
      <c r="D141" s="26"/>
      <c r="E141" s="26"/>
      <c r="F141" s="26"/>
      <c r="G141" s="16">
        <f t="shared" si="42"/>
        <v>0</v>
      </c>
      <c r="H141" s="16">
        <f t="shared" si="43"/>
        <v>0</v>
      </c>
      <c r="I141" s="17">
        <f t="shared" ref="I141:I148" si="50">IF((COUNTA(C141)=0),0,(C141)/(C141+E141))</f>
        <v>0</v>
      </c>
      <c r="J141" s="17">
        <f t="shared" ref="J141:J148" si="51">IF((COUNTA(C141:D141)=0),0,(C141+D141)/(C141+D141+E141))</f>
        <v>0</v>
      </c>
      <c r="K141" s="18">
        <f>'Table 6'!P139</f>
        <v>9.1999999999999993</v>
      </c>
      <c r="L141" s="35" t="str">
        <f t="shared" si="44"/>
        <v/>
      </c>
      <c r="M141" s="35" t="str">
        <f t="shared" si="45"/>
        <v/>
      </c>
      <c r="N141" s="36">
        <f>HLOOKUP($P$1,'Table 6'!$B$2:$P$266,A141,FALSE)</f>
        <v>7.7</v>
      </c>
      <c r="O141" s="35" t="str">
        <f t="shared" si="46"/>
        <v/>
      </c>
      <c r="P141" s="35" t="str">
        <f t="shared" si="47"/>
        <v/>
      </c>
    </row>
    <row r="142" spans="1:16" s="6" customFormat="1">
      <c r="A142" s="10">
        <f>'Table 6'!A140</f>
        <v>139</v>
      </c>
      <c r="B142" s="22" t="str">
        <f>'Table 6'!B140</f>
        <v xml:space="preserve">  Turkey</v>
      </c>
      <c r="C142" s="26"/>
      <c r="D142" s="26"/>
      <c r="E142" s="26"/>
      <c r="F142" s="26"/>
      <c r="G142" s="16">
        <f t="shared" si="42"/>
        <v>0</v>
      </c>
      <c r="H142" s="16">
        <f t="shared" si="43"/>
        <v>0</v>
      </c>
      <c r="I142" s="17">
        <f t="shared" si="50"/>
        <v>0</v>
      </c>
      <c r="J142" s="17">
        <f t="shared" si="51"/>
        <v>0</v>
      </c>
      <c r="K142" s="18">
        <f>'Table 6'!P140</f>
        <v>12.4</v>
      </c>
      <c r="L142" s="35" t="str">
        <f t="shared" si="44"/>
        <v/>
      </c>
      <c r="M142" s="35" t="str">
        <f t="shared" si="45"/>
        <v/>
      </c>
      <c r="N142" s="36">
        <f>HLOOKUP($P$1,'Table 6'!$B$2:$P$266,A142,FALSE)</f>
        <v>15.7</v>
      </c>
      <c r="O142" s="35" t="str">
        <f t="shared" si="46"/>
        <v/>
      </c>
      <c r="P142" s="35" t="str">
        <f t="shared" si="47"/>
        <v/>
      </c>
    </row>
    <row r="143" spans="1:16" s="6" customFormat="1">
      <c r="A143" s="10">
        <f>'Table 6'!A141</f>
        <v>140</v>
      </c>
      <c r="B143" s="22" t="str">
        <f>'Table 6'!B141</f>
        <v xml:space="preserve">  Ham</v>
      </c>
      <c r="C143" s="26"/>
      <c r="D143" s="26"/>
      <c r="E143" s="26"/>
      <c r="F143" s="26"/>
      <c r="G143" s="16">
        <f t="shared" si="42"/>
        <v>0</v>
      </c>
      <c r="H143" s="16">
        <f t="shared" si="43"/>
        <v>0</v>
      </c>
      <c r="I143" s="17">
        <f t="shared" si="50"/>
        <v>0</v>
      </c>
      <c r="J143" s="17">
        <f t="shared" si="51"/>
        <v>0</v>
      </c>
      <c r="K143" s="18">
        <f>'Table 6'!P141</f>
        <v>28.2</v>
      </c>
      <c r="L143" s="35" t="str">
        <f t="shared" si="44"/>
        <v/>
      </c>
      <c r="M143" s="35" t="str">
        <f t="shared" si="45"/>
        <v/>
      </c>
      <c r="N143" s="36">
        <f>HLOOKUP($P$1,'Table 6'!$B$2:$P$266,A143,FALSE)</f>
        <v>29.1</v>
      </c>
      <c r="O143" s="35" t="str">
        <f t="shared" si="46"/>
        <v/>
      </c>
      <c r="P143" s="35" t="str">
        <f t="shared" si="47"/>
        <v/>
      </c>
    </row>
    <row r="144" spans="1:16" s="6" customFormat="1">
      <c r="A144" s="10">
        <f>'Table 6'!A142</f>
        <v>141</v>
      </c>
      <c r="B144" s="22" t="str">
        <f>'Table 6'!B142</f>
        <v xml:space="preserve">  Beef</v>
      </c>
      <c r="C144" s="26"/>
      <c r="D144" s="26"/>
      <c r="E144" s="26"/>
      <c r="F144" s="26"/>
      <c r="G144" s="16">
        <f t="shared" si="42"/>
        <v>0</v>
      </c>
      <c r="H144" s="16">
        <f t="shared" si="43"/>
        <v>0</v>
      </c>
      <c r="I144" s="17">
        <f t="shared" si="50"/>
        <v>0</v>
      </c>
      <c r="J144" s="17">
        <f t="shared" si="51"/>
        <v>0</v>
      </c>
      <c r="K144" s="18">
        <f>'Table 6'!P142</f>
        <v>7.3</v>
      </c>
      <c r="L144" s="35" t="str">
        <f t="shared" si="44"/>
        <v/>
      </c>
      <c r="M144" s="35" t="str">
        <f t="shared" si="45"/>
        <v/>
      </c>
      <c r="N144" s="36">
        <f>HLOOKUP($P$1,'Table 6'!$B$2:$P$266,A144,FALSE)</f>
        <v>7.4</v>
      </c>
      <c r="O144" s="35" t="str">
        <f t="shared" si="46"/>
        <v/>
      </c>
      <c r="P144" s="35" t="str">
        <f t="shared" si="47"/>
        <v/>
      </c>
    </row>
    <row r="145" spans="1:16" s="6" customFormat="1">
      <c r="A145" s="10">
        <f>'Table 6'!A143</f>
        <v>142</v>
      </c>
      <c r="B145" s="22" t="str">
        <f>'Table 6'!B143</f>
        <v xml:space="preserve">  Bologna</v>
      </c>
      <c r="C145" s="26"/>
      <c r="D145" s="26"/>
      <c r="E145" s="26"/>
      <c r="F145" s="26"/>
      <c r="G145" s="16">
        <f t="shared" si="42"/>
        <v>0</v>
      </c>
      <c r="H145" s="16">
        <f t="shared" si="43"/>
        <v>0</v>
      </c>
      <c r="I145" s="17">
        <f t="shared" si="50"/>
        <v>0</v>
      </c>
      <c r="J145" s="17">
        <f t="shared" si="51"/>
        <v>0</v>
      </c>
      <c r="K145" s="18">
        <f>'Table 6'!P143</f>
        <v>8.5</v>
      </c>
      <c r="L145" s="35" t="str">
        <f t="shared" si="44"/>
        <v/>
      </c>
      <c r="M145" s="35" t="str">
        <f t="shared" si="45"/>
        <v/>
      </c>
      <c r="N145" s="36">
        <f>HLOOKUP($P$1,'Table 6'!$B$2:$P$266,A145,FALSE)</f>
        <v>2.4</v>
      </c>
      <c r="O145" s="35" t="str">
        <f t="shared" si="46"/>
        <v/>
      </c>
      <c r="P145" s="35" t="str">
        <f t="shared" si="47"/>
        <v/>
      </c>
    </row>
    <row r="146" spans="1:16" s="6" customFormat="1">
      <c r="A146" s="10">
        <f>'Table 6'!A144</f>
        <v>143</v>
      </c>
      <c r="B146" s="22" t="str">
        <f>'Table 6'!B144</f>
        <v xml:space="preserve">  Salami</v>
      </c>
      <c r="C146" s="26"/>
      <c r="D146" s="26"/>
      <c r="E146" s="26"/>
      <c r="F146" s="26"/>
      <c r="G146" s="16">
        <f t="shared" si="42"/>
        <v>0</v>
      </c>
      <c r="H146" s="16">
        <f t="shared" si="43"/>
        <v>0</v>
      </c>
      <c r="I146" s="17">
        <f t="shared" si="50"/>
        <v>0</v>
      </c>
      <c r="J146" s="17">
        <f t="shared" si="51"/>
        <v>0</v>
      </c>
      <c r="K146" s="18">
        <f>'Table 6'!P144</f>
        <v>11.3</v>
      </c>
      <c r="L146" s="35" t="str">
        <f t="shared" si="44"/>
        <v/>
      </c>
      <c r="M146" s="35" t="str">
        <f t="shared" si="45"/>
        <v/>
      </c>
      <c r="N146" s="36">
        <f>HLOOKUP($P$1,'Table 6'!$B$2:$P$266,A146,FALSE)</f>
        <v>9.4</v>
      </c>
      <c r="O146" s="35" t="str">
        <f t="shared" si="46"/>
        <v/>
      </c>
      <c r="P146" s="35" t="str">
        <f t="shared" si="47"/>
        <v/>
      </c>
    </row>
    <row r="147" spans="1:16" s="6" customFormat="1">
      <c r="A147" s="10">
        <f>'Table 6'!A145</f>
        <v>144</v>
      </c>
      <c r="B147" s="22" t="str">
        <f>'Table 6'!B145</f>
        <v xml:space="preserve">  Pepperoni</v>
      </c>
      <c r="C147" s="26"/>
      <c r="D147" s="26"/>
      <c r="E147" s="26"/>
      <c r="F147" s="26"/>
      <c r="G147" s="16">
        <f t="shared" si="42"/>
        <v>0</v>
      </c>
      <c r="H147" s="16">
        <f t="shared" si="43"/>
        <v>0</v>
      </c>
      <c r="I147" s="17">
        <f t="shared" si="50"/>
        <v>0</v>
      </c>
      <c r="J147" s="17">
        <f t="shared" si="51"/>
        <v>0</v>
      </c>
      <c r="K147" s="18">
        <f>'Table 6'!P145</f>
        <v>9.6999999999999993</v>
      </c>
      <c r="L147" s="35" t="str">
        <f t="shared" si="44"/>
        <v/>
      </c>
      <c r="M147" s="35" t="str">
        <f t="shared" si="45"/>
        <v/>
      </c>
      <c r="N147" s="36">
        <f>HLOOKUP($P$1,'Table 6'!$B$2:$P$266,A147,FALSE)</f>
        <v>7.2</v>
      </c>
      <c r="O147" s="35" t="str">
        <f t="shared" si="46"/>
        <v/>
      </c>
      <c r="P147" s="35" t="str">
        <f t="shared" si="47"/>
        <v/>
      </c>
    </row>
    <row r="148" spans="1:16" s="6" customFormat="1">
      <c r="A148" s="10">
        <f>'Table 6'!A146</f>
        <v>145</v>
      </c>
      <c r="B148" s="22" t="str">
        <f>'Table 6'!B146</f>
        <v xml:space="preserve">  Kielbasa</v>
      </c>
      <c r="C148" s="26"/>
      <c r="D148" s="26"/>
      <c r="E148" s="26"/>
      <c r="F148" s="26"/>
      <c r="G148" s="16">
        <f t="shared" si="42"/>
        <v>0</v>
      </c>
      <c r="H148" s="16">
        <f t="shared" si="43"/>
        <v>0</v>
      </c>
      <c r="I148" s="17">
        <f t="shared" si="50"/>
        <v>0</v>
      </c>
      <c r="J148" s="17">
        <f t="shared" si="51"/>
        <v>0</v>
      </c>
      <c r="K148" s="18">
        <f>'Table 6'!P146</f>
        <v>2.9</v>
      </c>
      <c r="L148" s="35" t="str">
        <f t="shared" si="44"/>
        <v/>
      </c>
      <c r="M148" s="35" t="str">
        <f t="shared" si="45"/>
        <v/>
      </c>
      <c r="N148" s="36">
        <f>HLOOKUP($P$1,'Table 6'!$B$2:$P$266,A148,FALSE)</f>
        <v>2.2000000000000002</v>
      </c>
      <c r="O148" s="35" t="str">
        <f t="shared" si="46"/>
        <v/>
      </c>
      <c r="P148" s="35" t="str">
        <f t="shared" si="47"/>
        <v/>
      </c>
    </row>
    <row r="149" spans="1:16" s="6" customFormat="1">
      <c r="A149" s="10">
        <f>'Table 6'!A147</f>
        <v>146</v>
      </c>
      <c r="B149" s="23" t="str">
        <f>'Table 6'!B147</f>
        <v>OTHER MEAT / ANIMAL PRODUCTS</v>
      </c>
      <c r="C149" s="27"/>
      <c r="D149" s="27"/>
      <c r="E149" s="27"/>
      <c r="F149" s="27"/>
      <c r="G149" s="27"/>
      <c r="H149" s="27"/>
      <c r="I149" s="28"/>
      <c r="J149" s="28"/>
      <c r="K149" s="110"/>
      <c r="L149" s="110"/>
      <c r="M149" s="110"/>
      <c r="N149" s="110"/>
      <c r="O149" s="110"/>
      <c r="P149" s="110"/>
    </row>
    <row r="150" spans="1:16" s="6" customFormat="1">
      <c r="A150" s="10">
        <f>'Table 6'!A148</f>
        <v>147</v>
      </c>
      <c r="B150" s="15" t="str">
        <f>'Table 6'!B148</f>
        <v>Hot dogs</v>
      </c>
      <c r="C150" s="26"/>
      <c r="D150" s="26"/>
      <c r="E150" s="26"/>
      <c r="F150" s="26"/>
      <c r="G150" s="16">
        <f t="shared" si="42"/>
        <v>0</v>
      </c>
      <c r="H150" s="16">
        <f t="shared" si="43"/>
        <v>0</v>
      </c>
      <c r="I150" s="17">
        <f t="shared" ref="I150" si="52">IF((COUNTA(C150)=0),0,(C150)/(C150+E150))</f>
        <v>0</v>
      </c>
      <c r="J150" s="17">
        <f t="shared" ref="J150" si="53">IF((COUNTA(C150:D150)=0),0,(C150+D150)/(C150+D150+E150))</f>
        <v>0</v>
      </c>
      <c r="K150" s="18">
        <f>'Table 6'!P148</f>
        <v>26.9</v>
      </c>
      <c r="L150" s="35" t="str">
        <f t="shared" si="44"/>
        <v/>
      </c>
      <c r="M150" s="35" t="str">
        <f t="shared" si="45"/>
        <v/>
      </c>
      <c r="N150" s="36">
        <f>HLOOKUP($P$1,'Table 6'!$B$2:$P$266,A150,FALSE)</f>
        <v>27.6</v>
      </c>
      <c r="O150" s="35" t="str">
        <f t="shared" si="46"/>
        <v/>
      </c>
      <c r="P150" s="35" t="str">
        <f t="shared" si="47"/>
        <v/>
      </c>
    </row>
    <row r="151" spans="1:16" s="6" customFormat="1">
      <c r="A151" s="10">
        <f>'Table 6'!A149</f>
        <v>148</v>
      </c>
      <c r="B151" s="15" t="str">
        <f>'Table 6'!B149</f>
        <v>Sausage</v>
      </c>
      <c r="C151" s="26"/>
      <c r="D151" s="26"/>
      <c r="E151" s="26"/>
      <c r="F151" s="26"/>
      <c r="G151" s="16">
        <f t="shared" si="42"/>
        <v>0</v>
      </c>
      <c r="H151" s="16">
        <f t="shared" si="43"/>
        <v>0</v>
      </c>
      <c r="I151" s="17">
        <f t="shared" ref="I151:I158" si="54">IF((COUNTA(C151)=0),0,(C151)/(C151+E151))</f>
        <v>0</v>
      </c>
      <c r="J151" s="17">
        <f t="shared" ref="J151:J158" si="55">IF((COUNTA(C151:D151)=0),0,(C151+D151)/(C151+D151+E151))</f>
        <v>0</v>
      </c>
      <c r="K151" s="18">
        <f>'Table 6'!P149</f>
        <v>30.8</v>
      </c>
      <c r="L151" s="35" t="str">
        <f t="shared" si="44"/>
        <v/>
      </c>
      <c r="M151" s="35" t="str">
        <f t="shared" si="45"/>
        <v/>
      </c>
      <c r="N151" s="36">
        <f>HLOOKUP($P$1,'Table 6'!$B$2:$P$266,A151,FALSE)</f>
        <v>32.6</v>
      </c>
      <c r="O151" s="35" t="str">
        <f t="shared" si="46"/>
        <v/>
      </c>
      <c r="P151" s="35" t="str">
        <f t="shared" si="47"/>
        <v/>
      </c>
    </row>
    <row r="152" spans="1:16" s="6" customFormat="1">
      <c r="A152" s="10">
        <f>'Table 6'!A150</f>
        <v>149</v>
      </c>
      <c r="B152" s="15" t="str">
        <f>'Table 6'!B150</f>
        <v>Dried meat products</v>
      </c>
      <c r="C152" s="26"/>
      <c r="D152" s="26"/>
      <c r="E152" s="26"/>
      <c r="F152" s="26"/>
      <c r="G152" s="16">
        <f t="shared" si="42"/>
        <v>0</v>
      </c>
      <c r="H152" s="16">
        <f t="shared" si="43"/>
        <v>0</v>
      </c>
      <c r="I152" s="17">
        <f t="shared" si="54"/>
        <v>0</v>
      </c>
      <c r="J152" s="17">
        <f t="shared" si="55"/>
        <v>0</v>
      </c>
      <c r="K152" s="18">
        <f>'Table 6'!P150</f>
        <v>7.4</v>
      </c>
      <c r="L152" s="35" t="str">
        <f t="shared" si="44"/>
        <v/>
      </c>
      <c r="M152" s="35" t="str">
        <f t="shared" si="45"/>
        <v/>
      </c>
      <c r="N152" s="36">
        <f>HLOOKUP($P$1,'Table 6'!$B$2:$P$266,A152,FALSE)</f>
        <v>9.8000000000000007</v>
      </c>
      <c r="O152" s="35" t="str">
        <f t="shared" si="46"/>
        <v/>
      </c>
      <c r="P152" s="35" t="str">
        <f t="shared" si="47"/>
        <v/>
      </c>
    </row>
    <row r="153" spans="1:16" s="6" customFormat="1">
      <c r="A153" s="10">
        <f>'Table 6'!A151</f>
        <v>150</v>
      </c>
      <c r="B153" s="15" t="str">
        <f>'Table 6'!B151</f>
        <v>Pâté/meat spread</v>
      </c>
      <c r="C153" s="26"/>
      <c r="D153" s="26"/>
      <c r="E153" s="26"/>
      <c r="F153" s="26"/>
      <c r="G153" s="16">
        <f t="shared" si="42"/>
        <v>0</v>
      </c>
      <c r="H153" s="16">
        <f t="shared" si="43"/>
        <v>0</v>
      </c>
      <c r="I153" s="17">
        <f t="shared" si="54"/>
        <v>0</v>
      </c>
      <c r="J153" s="17">
        <f t="shared" si="55"/>
        <v>0</v>
      </c>
      <c r="K153" s="18">
        <f>'Table 6'!P151</f>
        <v>5.3</v>
      </c>
      <c r="L153" s="35" t="str">
        <f t="shared" si="44"/>
        <v/>
      </c>
      <c r="M153" s="35" t="str">
        <f t="shared" si="45"/>
        <v/>
      </c>
      <c r="N153" s="36">
        <f>HLOOKUP($P$1,'Table 6'!$B$2:$P$266,A153,FALSE)</f>
        <v>5.6</v>
      </c>
      <c r="O153" s="35" t="str">
        <f t="shared" si="46"/>
        <v/>
      </c>
      <c r="P153" s="35" t="str">
        <f t="shared" si="47"/>
        <v/>
      </c>
    </row>
    <row r="154" spans="1:16" s="6" customFormat="1">
      <c r="A154" s="10">
        <f>'Table 6'!A152</f>
        <v>151</v>
      </c>
      <c r="B154" s="15" t="str">
        <f>'Table 6'!B152</f>
        <v>Lamb</v>
      </c>
      <c r="C154" s="26"/>
      <c r="D154" s="26"/>
      <c r="E154" s="26"/>
      <c r="F154" s="26"/>
      <c r="G154" s="16">
        <f t="shared" si="42"/>
        <v>0</v>
      </c>
      <c r="H154" s="16">
        <f t="shared" si="43"/>
        <v>0</v>
      </c>
      <c r="I154" s="17">
        <f t="shared" si="54"/>
        <v>0</v>
      </c>
      <c r="J154" s="17">
        <f t="shared" si="55"/>
        <v>0</v>
      </c>
      <c r="K154" s="18">
        <f>'Table 6'!P152</f>
        <v>5.3</v>
      </c>
      <c r="L154" s="35" t="str">
        <f t="shared" si="44"/>
        <v/>
      </c>
      <c r="M154" s="35" t="str">
        <f t="shared" si="45"/>
        <v/>
      </c>
      <c r="N154" s="36">
        <f>HLOOKUP($P$1,'Table 6'!$B$2:$P$266,A154,FALSE)</f>
        <v>11.4</v>
      </c>
      <c r="O154" s="35" t="str">
        <f t="shared" si="46"/>
        <v/>
      </c>
      <c r="P154" s="35" t="str">
        <f t="shared" si="47"/>
        <v/>
      </c>
    </row>
    <row r="155" spans="1:16" s="6" customFormat="1">
      <c r="A155" s="10">
        <f>'Table 6'!A153</f>
        <v>152</v>
      </c>
      <c r="B155" s="15" t="str">
        <f>'Table 6'!B153</f>
        <v>Veal</v>
      </c>
      <c r="C155" s="26"/>
      <c r="D155" s="26"/>
      <c r="E155" s="26"/>
      <c r="F155" s="26"/>
      <c r="G155" s="16">
        <f t="shared" si="42"/>
        <v>0</v>
      </c>
      <c r="H155" s="16">
        <f t="shared" si="43"/>
        <v>0</v>
      </c>
      <c r="I155" s="17">
        <f t="shared" si="54"/>
        <v>0</v>
      </c>
      <c r="J155" s="17">
        <f t="shared" si="55"/>
        <v>0</v>
      </c>
      <c r="K155" s="18">
        <f>'Table 6'!P153</f>
        <v>4.8</v>
      </c>
      <c r="L155" s="35" t="str">
        <f t="shared" si="44"/>
        <v/>
      </c>
      <c r="M155" s="35" t="str">
        <f t="shared" si="45"/>
        <v/>
      </c>
      <c r="N155" s="36">
        <f>HLOOKUP($P$1,'Table 6'!$B$2:$P$266,A155,FALSE)</f>
        <v>1.9</v>
      </c>
      <c r="O155" s="35" t="str">
        <f t="shared" si="46"/>
        <v/>
      </c>
      <c r="P155" s="35" t="str">
        <f t="shared" si="47"/>
        <v/>
      </c>
    </row>
    <row r="156" spans="1:16" s="6" customFormat="1">
      <c r="A156" s="10">
        <f>'Table 6'!A154</f>
        <v>153</v>
      </c>
      <c r="B156" s="15" t="str">
        <f>'Table 6'!B154</f>
        <v>Goat</v>
      </c>
      <c r="C156" s="26"/>
      <c r="D156" s="26"/>
      <c r="E156" s="26"/>
      <c r="F156" s="26"/>
      <c r="G156" s="16">
        <f t="shared" si="42"/>
        <v>0</v>
      </c>
      <c r="H156" s="16">
        <f t="shared" si="43"/>
        <v>0</v>
      </c>
      <c r="I156" s="17">
        <f t="shared" si="54"/>
        <v>0</v>
      </c>
      <c r="J156" s="17">
        <f t="shared" si="55"/>
        <v>0</v>
      </c>
      <c r="K156" s="18">
        <f>'Table 6'!P154</f>
        <v>2.4</v>
      </c>
      <c r="L156" s="35" t="str">
        <f t="shared" si="44"/>
        <v/>
      </c>
      <c r="M156" s="35" t="str">
        <f t="shared" si="45"/>
        <v/>
      </c>
      <c r="N156" s="36">
        <f>HLOOKUP($P$1,'Table 6'!$B$2:$P$266,A156,FALSE)</f>
        <v>2.6</v>
      </c>
      <c r="O156" s="35" t="str">
        <f t="shared" si="46"/>
        <v/>
      </c>
      <c r="P156" s="35" t="str">
        <f t="shared" si="47"/>
        <v/>
      </c>
    </row>
    <row r="157" spans="1:16" s="6" customFormat="1">
      <c r="A157" s="10">
        <f>'Table 6'!A155</f>
        <v>154</v>
      </c>
      <c r="B157" s="15" t="str">
        <f>'Table 6'!B155</f>
        <v>Organ meats or offal</v>
      </c>
      <c r="C157" s="26"/>
      <c r="D157" s="26"/>
      <c r="E157" s="26"/>
      <c r="F157" s="26"/>
      <c r="G157" s="16">
        <f t="shared" si="42"/>
        <v>0</v>
      </c>
      <c r="H157" s="16">
        <f t="shared" si="43"/>
        <v>0</v>
      </c>
      <c r="I157" s="17">
        <f t="shared" si="54"/>
        <v>0</v>
      </c>
      <c r="J157" s="17">
        <f t="shared" si="55"/>
        <v>0</v>
      </c>
      <c r="K157" s="18">
        <f>'Table 6'!P155</f>
        <v>4.2</v>
      </c>
      <c r="L157" s="35" t="str">
        <f t="shared" si="44"/>
        <v/>
      </c>
      <c r="M157" s="35" t="str">
        <f t="shared" si="45"/>
        <v/>
      </c>
      <c r="N157" s="36">
        <f>HLOOKUP($P$1,'Table 6'!$B$2:$P$266,A157,FALSE)</f>
        <v>5.8</v>
      </c>
      <c r="O157" s="35" t="str">
        <f t="shared" si="46"/>
        <v/>
      </c>
      <c r="P157" s="35" t="str">
        <f t="shared" si="47"/>
        <v/>
      </c>
    </row>
    <row r="158" spans="1:16" s="6" customFormat="1">
      <c r="A158" s="10">
        <f>'Table 6'!A156</f>
        <v>155</v>
      </c>
      <c r="B158" s="15" t="str">
        <f>'Table 6'!B156</f>
        <v>Shawarma or donair</v>
      </c>
      <c r="C158" s="26"/>
      <c r="D158" s="26"/>
      <c r="E158" s="26"/>
      <c r="F158" s="26"/>
      <c r="G158" s="16">
        <f t="shared" si="42"/>
        <v>0</v>
      </c>
      <c r="H158" s="16">
        <f t="shared" si="43"/>
        <v>0</v>
      </c>
      <c r="I158" s="17">
        <f t="shared" si="54"/>
        <v>0</v>
      </c>
      <c r="J158" s="17">
        <f t="shared" si="55"/>
        <v>0</v>
      </c>
      <c r="K158" s="18">
        <f>'Table 6'!P156</f>
        <v>3.4</v>
      </c>
      <c r="L158" s="35" t="str">
        <f t="shared" si="44"/>
        <v/>
      </c>
      <c r="M158" s="35" t="str">
        <f t="shared" si="45"/>
        <v/>
      </c>
      <c r="N158" s="36">
        <f>HLOOKUP($P$1,'Table 6'!$B$2:$P$266,A158,FALSE)</f>
        <v>1.1000000000000001</v>
      </c>
      <c r="O158" s="35" t="str">
        <f t="shared" si="46"/>
        <v/>
      </c>
      <c r="P158" s="35" t="str">
        <f t="shared" si="47"/>
        <v/>
      </c>
    </row>
    <row r="159" spans="1:16" s="6" customFormat="1">
      <c r="A159" s="10">
        <f>'Table 6'!A157</f>
        <v>156</v>
      </c>
      <c r="B159" s="23" t="str">
        <f>'Table 6'!B157</f>
        <v>FISH &amp; SEAFOOD</v>
      </c>
      <c r="C159" s="27"/>
      <c r="D159" s="27"/>
      <c r="E159" s="27"/>
      <c r="F159" s="27"/>
      <c r="G159" s="27"/>
      <c r="H159" s="27"/>
      <c r="I159" s="28"/>
      <c r="J159" s="28"/>
      <c r="K159" s="110"/>
      <c r="L159" s="110"/>
      <c r="M159" s="110"/>
      <c r="N159" s="110"/>
      <c r="O159" s="110"/>
      <c r="P159" s="110"/>
    </row>
    <row r="160" spans="1:16" s="6" customFormat="1">
      <c r="A160" s="10">
        <f>'Table 6'!A158</f>
        <v>157</v>
      </c>
      <c r="B160" s="15" t="str">
        <f>'Table 6'!B158</f>
        <v>Any fish</v>
      </c>
      <c r="C160" s="26"/>
      <c r="D160" s="26"/>
      <c r="E160" s="26"/>
      <c r="F160" s="26"/>
      <c r="G160" s="16">
        <f t="shared" si="42"/>
        <v>0</v>
      </c>
      <c r="H160" s="16">
        <f t="shared" si="43"/>
        <v>0</v>
      </c>
      <c r="I160" s="17">
        <f t="shared" ref="I160" si="56">IF((COUNTA(C160)=0),0,(C160)/(C160+E160))</f>
        <v>0</v>
      </c>
      <c r="J160" s="17">
        <f t="shared" ref="J160" si="57">IF((COUNTA(C160:D160)=0),0,(C160+D160)/(C160+D160+E160))</f>
        <v>0</v>
      </c>
      <c r="K160" s="18">
        <f>'Table 6'!P158</f>
        <v>55.6</v>
      </c>
      <c r="L160" s="35" t="str">
        <f t="shared" si="44"/>
        <v/>
      </c>
      <c r="M160" s="35" t="str">
        <f t="shared" si="45"/>
        <v/>
      </c>
      <c r="N160" s="36">
        <f>HLOOKUP($P$1,'Table 6'!$B$2:$P$266,A160,FALSE)</f>
        <v>56.8</v>
      </c>
      <c r="O160" s="35" t="str">
        <f t="shared" si="46"/>
        <v/>
      </c>
      <c r="P160" s="35" t="str">
        <f t="shared" si="47"/>
        <v/>
      </c>
    </row>
    <row r="161" spans="1:16" s="6" customFormat="1">
      <c r="A161" s="10">
        <f>'Table 6'!A159</f>
        <v>158</v>
      </c>
      <c r="B161" s="19" t="str">
        <f>'Table 6'!B159</f>
        <v>Smoked fish</v>
      </c>
      <c r="C161" s="26"/>
      <c r="D161" s="26"/>
      <c r="E161" s="26"/>
      <c r="F161" s="26"/>
      <c r="G161" s="16">
        <f t="shared" si="42"/>
        <v>0</v>
      </c>
      <c r="H161" s="16">
        <f t="shared" si="43"/>
        <v>0</v>
      </c>
      <c r="I161" s="17">
        <f t="shared" ref="I161:I171" si="58">IF((COUNTA(C161)=0),0,(C161)/(C161+E161))</f>
        <v>0</v>
      </c>
      <c r="J161" s="17">
        <f t="shared" ref="J161:J171" si="59">IF((COUNTA(C161:D161)=0),0,(C161+D161)/(C161+D161+E161))</f>
        <v>0</v>
      </c>
      <c r="K161" s="18">
        <f>'Table 6'!P159</f>
        <v>7.4</v>
      </c>
      <c r="L161" s="35" t="str">
        <f t="shared" si="44"/>
        <v/>
      </c>
      <c r="M161" s="35" t="str">
        <f t="shared" si="45"/>
        <v/>
      </c>
      <c r="N161" s="36">
        <f>HLOOKUP($P$1,'Table 6'!$B$2:$P$266,A161,FALSE)</f>
        <v>10.9</v>
      </c>
      <c r="O161" s="35" t="str">
        <f t="shared" si="46"/>
        <v/>
      </c>
      <c r="P161" s="35" t="str">
        <f t="shared" si="47"/>
        <v/>
      </c>
    </row>
    <row r="162" spans="1:16" s="6" customFormat="1">
      <c r="A162" s="10">
        <f>'Table 6'!A160</f>
        <v>159</v>
      </c>
      <c r="B162" s="19" t="str">
        <f>'Table 6'!B160</f>
        <v>Raw fish</v>
      </c>
      <c r="C162" s="26"/>
      <c r="D162" s="26"/>
      <c r="E162" s="26"/>
      <c r="F162" s="26"/>
      <c r="G162" s="16">
        <f t="shared" si="42"/>
        <v>0</v>
      </c>
      <c r="H162" s="16">
        <f t="shared" si="43"/>
        <v>0</v>
      </c>
      <c r="I162" s="17">
        <f t="shared" si="58"/>
        <v>0</v>
      </c>
      <c r="J162" s="17">
        <f t="shared" si="59"/>
        <v>0</v>
      </c>
      <c r="K162" s="18">
        <f>'Table 6'!P160</f>
        <v>6.8</v>
      </c>
      <c r="L162" s="35" t="str">
        <f t="shared" si="44"/>
        <v/>
      </c>
      <c r="M162" s="35" t="str">
        <f t="shared" si="45"/>
        <v/>
      </c>
      <c r="N162" s="36">
        <f>HLOOKUP($P$1,'Table 6'!$B$2:$P$266,A162,FALSE)</f>
        <v>10.4</v>
      </c>
      <c r="O162" s="35" t="str">
        <f t="shared" si="46"/>
        <v/>
      </c>
      <c r="P162" s="35" t="str">
        <f t="shared" si="47"/>
        <v/>
      </c>
    </row>
    <row r="163" spans="1:16" s="6" customFormat="1">
      <c r="A163" s="10">
        <f>'Table 6'!A161</f>
        <v>160</v>
      </c>
      <c r="B163" s="15" t="str">
        <f>'Table 6'!B161</f>
        <v>Any shellfish</v>
      </c>
      <c r="C163" s="26"/>
      <c r="D163" s="26"/>
      <c r="E163" s="26"/>
      <c r="F163" s="26"/>
      <c r="G163" s="16">
        <f t="shared" si="42"/>
        <v>0</v>
      </c>
      <c r="H163" s="16">
        <f t="shared" si="43"/>
        <v>0</v>
      </c>
      <c r="I163" s="17">
        <f t="shared" si="58"/>
        <v>0</v>
      </c>
      <c r="J163" s="17">
        <f t="shared" si="59"/>
        <v>0</v>
      </c>
      <c r="K163" s="18">
        <f>'Table 6'!P161</f>
        <v>16.8</v>
      </c>
      <c r="L163" s="35" t="str">
        <f t="shared" si="44"/>
        <v/>
      </c>
      <c r="M163" s="35" t="str">
        <f t="shared" si="45"/>
        <v/>
      </c>
      <c r="N163" s="36">
        <f>HLOOKUP($P$1,'Table 6'!$B$2:$P$266,A163,FALSE)</f>
        <v>17.8</v>
      </c>
      <c r="O163" s="35" t="str">
        <f t="shared" si="46"/>
        <v/>
      </c>
      <c r="P163" s="35" t="str">
        <f t="shared" si="47"/>
        <v/>
      </c>
    </row>
    <row r="164" spans="1:16" s="6" customFormat="1">
      <c r="A164" s="10">
        <f>'Table 6'!A162</f>
        <v>161</v>
      </c>
      <c r="B164" s="19" t="str">
        <f>'Table 6'!B162</f>
        <v>Mussels</v>
      </c>
      <c r="C164" s="26"/>
      <c r="D164" s="26"/>
      <c r="E164" s="26"/>
      <c r="F164" s="26"/>
      <c r="G164" s="16">
        <f t="shared" si="42"/>
        <v>0</v>
      </c>
      <c r="H164" s="16">
        <f t="shared" si="43"/>
        <v>0</v>
      </c>
      <c r="I164" s="17">
        <f t="shared" si="58"/>
        <v>0</v>
      </c>
      <c r="J164" s="17">
        <f t="shared" si="59"/>
        <v>0</v>
      </c>
      <c r="K164" s="18">
        <f>'Table 6'!P162</f>
        <v>2</v>
      </c>
      <c r="L164" s="35" t="str">
        <f t="shared" si="44"/>
        <v/>
      </c>
      <c r="M164" s="35" t="str">
        <f t="shared" si="45"/>
        <v/>
      </c>
      <c r="N164" s="36">
        <f>HLOOKUP($P$1,'Table 6'!$B$2:$P$266,A164,FALSE)</f>
        <v>1.5</v>
      </c>
      <c r="O164" s="35" t="str">
        <f t="shared" si="46"/>
        <v/>
      </c>
      <c r="P164" s="35" t="str">
        <f t="shared" si="47"/>
        <v/>
      </c>
    </row>
    <row r="165" spans="1:16" s="6" customFormat="1">
      <c r="A165" s="10">
        <f>'Table 6'!A163</f>
        <v>162</v>
      </c>
      <c r="B165" s="19" t="str">
        <f>'Table 6'!B163</f>
        <v>Clams</v>
      </c>
      <c r="C165" s="26"/>
      <c r="D165" s="26"/>
      <c r="E165" s="26"/>
      <c r="F165" s="26"/>
      <c r="G165" s="16">
        <f t="shared" si="42"/>
        <v>0</v>
      </c>
      <c r="H165" s="16">
        <f t="shared" si="43"/>
        <v>0</v>
      </c>
      <c r="I165" s="17">
        <f t="shared" si="58"/>
        <v>0</v>
      </c>
      <c r="J165" s="17">
        <f t="shared" si="59"/>
        <v>0</v>
      </c>
      <c r="K165" s="18">
        <f>'Table 6'!P163</f>
        <v>2.1</v>
      </c>
      <c r="L165" s="35" t="str">
        <f t="shared" si="44"/>
        <v/>
      </c>
      <c r="M165" s="35" t="str">
        <f t="shared" si="45"/>
        <v/>
      </c>
      <c r="N165" s="36">
        <f>HLOOKUP($P$1,'Table 6'!$B$2:$P$266,A165,FALSE)</f>
        <v>3.1</v>
      </c>
      <c r="O165" s="35" t="str">
        <f t="shared" si="46"/>
        <v/>
      </c>
      <c r="P165" s="35" t="str">
        <f t="shared" si="47"/>
        <v/>
      </c>
    </row>
    <row r="166" spans="1:16" s="6" customFormat="1">
      <c r="A166" s="10">
        <f>'Table 6'!A164</f>
        <v>163</v>
      </c>
      <c r="B166" s="19" t="str">
        <f>'Table 6'!B164</f>
        <v>Scallops</v>
      </c>
      <c r="C166" s="26"/>
      <c r="D166" s="26"/>
      <c r="E166" s="26"/>
      <c r="F166" s="26"/>
      <c r="G166" s="16">
        <f t="shared" si="42"/>
        <v>0</v>
      </c>
      <c r="H166" s="16">
        <f t="shared" si="43"/>
        <v>0</v>
      </c>
      <c r="I166" s="17">
        <f t="shared" si="58"/>
        <v>0</v>
      </c>
      <c r="J166" s="17">
        <f t="shared" si="59"/>
        <v>0</v>
      </c>
      <c r="K166" s="18">
        <f>'Table 6'!P164</f>
        <v>3.5</v>
      </c>
      <c r="L166" s="35" t="str">
        <f t="shared" si="44"/>
        <v/>
      </c>
      <c r="M166" s="35" t="str">
        <f t="shared" si="45"/>
        <v/>
      </c>
      <c r="N166" s="36">
        <f>HLOOKUP($P$1,'Table 6'!$B$2:$P$266,A166,FALSE)</f>
        <v>3.1</v>
      </c>
      <c r="O166" s="35" t="str">
        <f t="shared" si="46"/>
        <v/>
      </c>
      <c r="P166" s="35" t="str">
        <f t="shared" si="47"/>
        <v/>
      </c>
    </row>
    <row r="167" spans="1:16" s="6" customFormat="1">
      <c r="A167" s="10">
        <f>'Table 6'!A165</f>
        <v>164</v>
      </c>
      <c r="B167" s="19" t="str">
        <f>'Table 6'!B165</f>
        <v>Shrimp/prawns</v>
      </c>
      <c r="C167" s="26"/>
      <c r="D167" s="26"/>
      <c r="E167" s="26"/>
      <c r="F167" s="26"/>
      <c r="G167" s="16">
        <f t="shared" si="42"/>
        <v>0</v>
      </c>
      <c r="H167" s="16">
        <f t="shared" si="43"/>
        <v>0</v>
      </c>
      <c r="I167" s="17">
        <f t="shared" si="58"/>
        <v>0</v>
      </c>
      <c r="J167" s="17">
        <f t="shared" si="59"/>
        <v>0</v>
      </c>
      <c r="K167" s="18">
        <f>'Table 6'!P165</f>
        <v>14.1</v>
      </c>
      <c r="L167" s="35" t="str">
        <f t="shared" si="44"/>
        <v/>
      </c>
      <c r="M167" s="35" t="str">
        <f t="shared" si="45"/>
        <v/>
      </c>
      <c r="N167" s="36">
        <f>HLOOKUP($P$1,'Table 6'!$B$2:$P$266,A167,FALSE)</f>
        <v>15.7</v>
      </c>
      <c r="O167" s="35" t="str">
        <f t="shared" si="46"/>
        <v/>
      </c>
      <c r="P167" s="35" t="str">
        <f t="shared" si="47"/>
        <v/>
      </c>
    </row>
    <row r="168" spans="1:16" s="6" customFormat="1">
      <c r="A168" s="10">
        <f>'Table 6'!A166</f>
        <v>165</v>
      </c>
      <c r="B168" s="19" t="str">
        <f>'Table 6'!B166</f>
        <v>Crab</v>
      </c>
      <c r="C168" s="26"/>
      <c r="D168" s="26"/>
      <c r="E168" s="26"/>
      <c r="F168" s="26"/>
      <c r="G168" s="16">
        <f t="shared" si="42"/>
        <v>0</v>
      </c>
      <c r="H168" s="16">
        <f t="shared" si="43"/>
        <v>0</v>
      </c>
      <c r="I168" s="17">
        <f t="shared" si="58"/>
        <v>0</v>
      </c>
      <c r="J168" s="17">
        <f t="shared" si="59"/>
        <v>0</v>
      </c>
      <c r="K168" s="18">
        <f>'Table 6'!P166</f>
        <v>2.9</v>
      </c>
      <c r="L168" s="35" t="str">
        <f t="shared" si="44"/>
        <v/>
      </c>
      <c r="M168" s="35" t="str">
        <f t="shared" si="45"/>
        <v/>
      </c>
      <c r="N168" s="36">
        <f>HLOOKUP($P$1,'Table 6'!$B$2:$P$266,A168,FALSE)</f>
        <v>4.0999999999999996</v>
      </c>
      <c r="O168" s="35" t="str">
        <f t="shared" si="46"/>
        <v/>
      </c>
      <c r="P168" s="35" t="str">
        <f t="shared" si="47"/>
        <v/>
      </c>
    </row>
    <row r="169" spans="1:16" s="6" customFormat="1">
      <c r="A169" s="10">
        <f>'Table 6'!A167</f>
        <v>166</v>
      </c>
      <c r="B169" s="19" t="str">
        <f>'Table 6'!B167</f>
        <v>Lobster</v>
      </c>
      <c r="C169" s="26"/>
      <c r="D169" s="26"/>
      <c r="E169" s="26"/>
      <c r="F169" s="26"/>
      <c r="G169" s="16">
        <f t="shared" si="42"/>
        <v>0</v>
      </c>
      <c r="H169" s="16">
        <f t="shared" si="43"/>
        <v>0</v>
      </c>
      <c r="I169" s="17">
        <f t="shared" si="58"/>
        <v>0</v>
      </c>
      <c r="J169" s="17">
        <f t="shared" si="59"/>
        <v>0</v>
      </c>
      <c r="K169" s="18">
        <f>'Table 6'!P167</f>
        <v>2.4</v>
      </c>
      <c r="L169" s="35" t="str">
        <f t="shared" si="44"/>
        <v/>
      </c>
      <c r="M169" s="35" t="str">
        <f t="shared" si="45"/>
        <v/>
      </c>
      <c r="N169" s="36">
        <f>HLOOKUP($P$1,'Table 6'!$B$2:$P$266,A169,FALSE)</f>
        <v>2</v>
      </c>
      <c r="O169" s="35" t="str">
        <f t="shared" si="46"/>
        <v/>
      </c>
      <c r="P169" s="35" t="str">
        <f t="shared" si="47"/>
        <v/>
      </c>
    </row>
    <row r="170" spans="1:16" s="6" customFormat="1">
      <c r="A170" s="10">
        <f>'Table 6'!A168</f>
        <v>167</v>
      </c>
      <c r="B170" s="19" t="str">
        <f>'Table 6'!B168</f>
        <v>Any oysters</v>
      </c>
      <c r="C170" s="26"/>
      <c r="D170" s="26"/>
      <c r="E170" s="26"/>
      <c r="F170" s="26"/>
      <c r="G170" s="16">
        <f t="shared" si="42"/>
        <v>0</v>
      </c>
      <c r="H170" s="16">
        <f t="shared" si="43"/>
        <v>0</v>
      </c>
      <c r="I170" s="17">
        <f t="shared" si="58"/>
        <v>0</v>
      </c>
      <c r="J170" s="17">
        <f t="shared" si="59"/>
        <v>0</v>
      </c>
      <c r="K170" s="18">
        <f>'Table 6'!P168</f>
        <v>1</v>
      </c>
      <c r="L170" s="35" t="str">
        <f t="shared" si="44"/>
        <v/>
      </c>
      <c r="M170" s="35" t="str">
        <f t="shared" si="45"/>
        <v/>
      </c>
      <c r="N170" s="36">
        <f>HLOOKUP($P$1,'Table 6'!$B$2:$P$266,A170,FALSE)</f>
        <v>1.7</v>
      </c>
      <c r="O170" s="35" t="str">
        <f t="shared" si="46"/>
        <v/>
      </c>
      <c r="P170" s="35" t="str">
        <f t="shared" si="47"/>
        <v/>
      </c>
    </row>
    <row r="171" spans="1:16" s="6" customFormat="1">
      <c r="A171" s="10">
        <f>'Table 6'!A169</f>
        <v>168</v>
      </c>
      <c r="B171" s="20" t="str">
        <f>'Table 6'!B169</f>
        <v>Raw oysters</v>
      </c>
      <c r="C171" s="26"/>
      <c r="D171" s="26"/>
      <c r="E171" s="26"/>
      <c r="F171" s="26"/>
      <c r="G171" s="16">
        <f t="shared" si="42"/>
        <v>0</v>
      </c>
      <c r="H171" s="16">
        <f t="shared" si="43"/>
        <v>0</v>
      </c>
      <c r="I171" s="17">
        <f t="shared" si="58"/>
        <v>0</v>
      </c>
      <c r="J171" s="17">
        <f t="shared" si="59"/>
        <v>0</v>
      </c>
      <c r="K171" s="18">
        <f>'Table 6'!P169</f>
        <v>0.4</v>
      </c>
      <c r="L171" s="35" t="str">
        <f t="shared" si="44"/>
        <v/>
      </c>
      <c r="M171" s="35" t="str">
        <f t="shared" si="45"/>
        <v/>
      </c>
      <c r="N171" s="36">
        <f>HLOOKUP($P$1,'Table 6'!$B$2:$P$266,A171,FALSE)</f>
        <v>0.8</v>
      </c>
      <c r="O171" s="35" t="str">
        <f t="shared" si="46"/>
        <v/>
      </c>
      <c r="P171" s="35" t="str">
        <f t="shared" si="47"/>
        <v/>
      </c>
    </row>
    <row r="172" spans="1:16" s="6" customFormat="1">
      <c r="A172" s="10">
        <f>'Table 6'!A170</f>
        <v>169</v>
      </c>
      <c r="B172" s="23" t="str">
        <f>'Table 6'!B170</f>
        <v>EGGS</v>
      </c>
      <c r="C172" s="27"/>
      <c r="D172" s="27"/>
      <c r="E172" s="27"/>
      <c r="F172" s="27"/>
      <c r="G172" s="27"/>
      <c r="H172" s="27"/>
      <c r="I172" s="28"/>
      <c r="J172" s="28"/>
      <c r="K172" s="110"/>
      <c r="L172" s="110"/>
      <c r="M172" s="110"/>
      <c r="N172" s="110"/>
      <c r="O172" s="110"/>
      <c r="P172" s="110"/>
    </row>
    <row r="173" spans="1:16" s="6" customFormat="1">
      <c r="A173" s="10">
        <f>'Table 6'!A171</f>
        <v>170</v>
      </c>
      <c r="B173" s="15" t="str">
        <f>'Table 6'!B171</f>
        <v>Any eggs</v>
      </c>
      <c r="C173" s="26"/>
      <c r="D173" s="26"/>
      <c r="E173" s="26"/>
      <c r="F173" s="26"/>
      <c r="G173" s="16">
        <f t="shared" si="42"/>
        <v>0</v>
      </c>
      <c r="H173" s="16">
        <f t="shared" si="43"/>
        <v>0</v>
      </c>
      <c r="I173" s="17">
        <f t="shared" ref="I173" si="60">IF((COUNTA(C173)=0),0,(C173)/(C173+E173))</f>
        <v>0</v>
      </c>
      <c r="J173" s="17">
        <f t="shared" ref="J173" si="61">IF((COUNTA(C173:D173)=0),0,(C173+D173)/(C173+D173+E173))</f>
        <v>0</v>
      </c>
      <c r="K173" s="18">
        <f>'Table 6'!P171</f>
        <v>80.7</v>
      </c>
      <c r="L173" s="35" t="str">
        <f t="shared" si="44"/>
        <v/>
      </c>
      <c r="M173" s="35" t="str">
        <f t="shared" si="45"/>
        <v/>
      </c>
      <c r="N173" s="36">
        <f>HLOOKUP($P$1,'Table 6'!$B$2:$P$266,A173,FALSE)</f>
        <v>81.099999999999994</v>
      </c>
      <c r="O173" s="35" t="str">
        <f t="shared" si="46"/>
        <v/>
      </c>
      <c r="P173" s="35" t="str">
        <f t="shared" si="47"/>
        <v/>
      </c>
    </row>
    <row r="174" spans="1:16" s="6" customFormat="1">
      <c r="A174" s="10">
        <f>'Table 6'!A172</f>
        <v>171</v>
      </c>
      <c r="B174" s="19" t="str">
        <f>'Table 6'!B172</f>
        <v>Raw or undercooked eggs</v>
      </c>
      <c r="C174" s="26"/>
      <c r="D174" s="26"/>
      <c r="E174" s="26"/>
      <c r="F174" s="26"/>
      <c r="G174" s="16">
        <f t="shared" si="42"/>
        <v>0</v>
      </c>
      <c r="H174" s="16">
        <f t="shared" si="43"/>
        <v>0</v>
      </c>
      <c r="I174" s="17">
        <f t="shared" ref="I174" si="62">IF((COUNTA(C174)=0),0,(C174)/(C174+E174))</f>
        <v>0</v>
      </c>
      <c r="J174" s="17">
        <f t="shared" ref="J174" si="63">IF((COUNTA(C174:D174)=0),0,(C174+D174)/(C174+D174+E174))</f>
        <v>0</v>
      </c>
      <c r="K174" s="18">
        <f>'Table 6'!P172</f>
        <v>15</v>
      </c>
      <c r="L174" s="35" t="str">
        <f t="shared" si="44"/>
        <v/>
      </c>
      <c r="M174" s="35" t="str">
        <f t="shared" si="45"/>
        <v/>
      </c>
      <c r="N174" s="36">
        <f>HLOOKUP($P$1,'Table 6'!$B$2:$P$266,A174,FALSE)</f>
        <v>13.8</v>
      </c>
      <c r="O174" s="35" t="str">
        <f t="shared" si="46"/>
        <v/>
      </c>
      <c r="P174" s="35" t="str">
        <f t="shared" si="47"/>
        <v/>
      </c>
    </row>
    <row r="175" spans="1:16" s="6" customFormat="1">
      <c r="A175" s="10">
        <f>'Table 6'!A173</f>
        <v>172</v>
      </c>
      <c r="B175" s="23" t="str">
        <f>'Table 6'!B173</f>
        <v>DAIRY / DAIRY SUBSTITUTES</v>
      </c>
      <c r="C175" s="27"/>
      <c r="D175" s="27"/>
      <c r="E175" s="27"/>
      <c r="F175" s="27"/>
      <c r="G175" s="27"/>
      <c r="H175" s="27"/>
      <c r="I175" s="28"/>
      <c r="J175" s="28"/>
      <c r="K175" s="110"/>
      <c r="L175" s="110"/>
      <c r="M175" s="110"/>
      <c r="N175" s="110"/>
      <c r="O175" s="110"/>
      <c r="P175" s="110"/>
    </row>
    <row r="176" spans="1:16" s="6" customFormat="1" ht="30" customHeight="1">
      <c r="A176" s="10">
        <f>'Table 6'!A174</f>
        <v>173</v>
      </c>
      <c r="B176" s="15" t="str">
        <f>'Table 6'!B174</f>
        <v>Any dairy products (not including cheese)</v>
      </c>
      <c r="C176" s="26"/>
      <c r="D176" s="26"/>
      <c r="E176" s="26"/>
      <c r="F176" s="26"/>
      <c r="G176" s="16">
        <f t="shared" si="42"/>
        <v>0</v>
      </c>
      <c r="H176" s="16">
        <f t="shared" si="43"/>
        <v>0</v>
      </c>
      <c r="I176" s="17">
        <f t="shared" ref="I176" si="64">IF((COUNTA(C176)=0),0,(C176)/(C176+E176))</f>
        <v>0</v>
      </c>
      <c r="J176" s="17">
        <f t="shared" ref="J176" si="65">IF((COUNTA(C176:D176)=0),0,(C176+D176)/(C176+D176+E176))</f>
        <v>0</v>
      </c>
      <c r="K176" s="18">
        <f>'Table 6'!P174</f>
        <v>84.6</v>
      </c>
      <c r="L176" s="35" t="str">
        <f t="shared" si="44"/>
        <v/>
      </c>
      <c r="M176" s="35" t="str">
        <f t="shared" si="45"/>
        <v/>
      </c>
      <c r="N176" s="36">
        <f>HLOOKUP($P$1,'Table 6'!$B$2:$P$266,A176,FALSE)</f>
        <v>87.1</v>
      </c>
      <c r="O176" s="35" t="str">
        <f t="shared" si="46"/>
        <v/>
      </c>
      <c r="P176" s="35" t="str">
        <f t="shared" si="47"/>
        <v/>
      </c>
    </row>
    <row r="177" spans="1:16" s="6" customFormat="1">
      <c r="A177" s="10">
        <f>'Table 6'!A175</f>
        <v>174</v>
      </c>
      <c r="B177" s="19" t="str">
        <f>'Table 6'!B175</f>
        <v>Pasteurized dairy milk</v>
      </c>
      <c r="C177" s="26"/>
      <c r="D177" s="26"/>
      <c r="E177" s="26"/>
      <c r="F177" s="26"/>
      <c r="G177" s="16">
        <f t="shared" si="42"/>
        <v>0</v>
      </c>
      <c r="H177" s="16">
        <f t="shared" si="43"/>
        <v>0</v>
      </c>
      <c r="I177" s="17">
        <f t="shared" ref="I177:I184" si="66">IF((COUNTA(C177)=0),0,(C177)/(C177+E177))</f>
        <v>0</v>
      </c>
      <c r="J177" s="17">
        <f t="shared" ref="J177:J184" si="67">IF((COUNTA(C177:D177)=0),0,(C177+D177)/(C177+D177+E177))</f>
        <v>0</v>
      </c>
      <c r="K177" s="18">
        <f>'Table 6'!P175</f>
        <v>74.7</v>
      </c>
      <c r="L177" s="35" t="str">
        <f t="shared" si="44"/>
        <v/>
      </c>
      <c r="M177" s="35" t="str">
        <f t="shared" si="45"/>
        <v/>
      </c>
      <c r="N177" s="36">
        <f>HLOOKUP($P$1,'Table 6'!$B$2:$P$266,A177,FALSE)</f>
        <v>78.099999999999994</v>
      </c>
      <c r="O177" s="35" t="str">
        <f t="shared" si="46"/>
        <v/>
      </c>
      <c r="P177" s="35" t="str">
        <f t="shared" si="47"/>
        <v/>
      </c>
    </row>
    <row r="178" spans="1:16" s="6" customFormat="1" ht="22.5">
      <c r="A178" s="10">
        <f>'Table 6'!A176</f>
        <v>175</v>
      </c>
      <c r="B178" s="19" t="str">
        <f>'Table 6'!B176</f>
        <v>Unpasteurized dairy milk (not including cheese)</v>
      </c>
      <c r="C178" s="26"/>
      <c r="D178" s="26"/>
      <c r="E178" s="26"/>
      <c r="F178" s="26"/>
      <c r="G178" s="16">
        <f t="shared" si="42"/>
        <v>0</v>
      </c>
      <c r="H178" s="16">
        <f t="shared" si="43"/>
        <v>0</v>
      </c>
      <c r="I178" s="17">
        <f t="shared" si="66"/>
        <v>0</v>
      </c>
      <c r="J178" s="17">
        <f t="shared" si="67"/>
        <v>0</v>
      </c>
      <c r="K178" s="18">
        <f>'Table 6'!P176</f>
        <v>2.8</v>
      </c>
      <c r="L178" s="35" t="str">
        <f t="shared" si="44"/>
        <v/>
      </c>
      <c r="M178" s="35" t="str">
        <f t="shared" si="45"/>
        <v/>
      </c>
      <c r="N178" s="36">
        <f>HLOOKUP($P$1,'Table 6'!$B$2:$P$266,A178,FALSE)</f>
        <v>0.9</v>
      </c>
      <c r="O178" s="35" t="str">
        <f t="shared" si="46"/>
        <v/>
      </c>
      <c r="P178" s="35" t="str">
        <f t="shared" si="47"/>
        <v/>
      </c>
    </row>
    <row r="179" spans="1:16" s="6" customFormat="1">
      <c r="A179" s="10">
        <f>'Table 6'!A177</f>
        <v>176</v>
      </c>
      <c r="B179" s="19" t="str">
        <f>'Table 6'!B177</f>
        <v>Powdered milk product</v>
      </c>
      <c r="C179" s="26"/>
      <c r="D179" s="26"/>
      <c r="E179" s="26"/>
      <c r="F179" s="26"/>
      <c r="G179" s="16">
        <f t="shared" si="42"/>
        <v>0</v>
      </c>
      <c r="H179" s="16">
        <f t="shared" si="43"/>
        <v>0</v>
      </c>
      <c r="I179" s="17">
        <f t="shared" si="66"/>
        <v>0</v>
      </c>
      <c r="J179" s="17">
        <f t="shared" si="67"/>
        <v>0</v>
      </c>
      <c r="K179" s="18">
        <f>'Table 6'!P177</f>
        <v>2.6</v>
      </c>
      <c r="L179" s="35" t="str">
        <f t="shared" si="44"/>
        <v/>
      </c>
      <c r="M179" s="35" t="str">
        <f t="shared" si="45"/>
        <v/>
      </c>
      <c r="N179" s="36">
        <f>HLOOKUP($P$1,'Table 6'!$B$2:$P$266,A179,FALSE)</f>
        <v>3.1</v>
      </c>
      <c r="O179" s="35" t="str">
        <f t="shared" si="46"/>
        <v/>
      </c>
      <c r="P179" s="35" t="str">
        <f t="shared" si="47"/>
        <v/>
      </c>
    </row>
    <row r="180" spans="1:16" s="6" customFormat="1">
      <c r="A180" s="10">
        <f>'Table 6'!A178</f>
        <v>177</v>
      </c>
      <c r="B180" s="19" t="str">
        <f>'Table 6'!B178</f>
        <v>Whipped/whipping cream</v>
      </c>
      <c r="C180" s="26"/>
      <c r="D180" s="26"/>
      <c r="E180" s="26"/>
      <c r="F180" s="26"/>
      <c r="G180" s="16">
        <f t="shared" si="42"/>
        <v>0</v>
      </c>
      <c r="H180" s="16">
        <f t="shared" si="43"/>
        <v>0</v>
      </c>
      <c r="I180" s="17">
        <f t="shared" si="66"/>
        <v>0</v>
      </c>
      <c r="J180" s="17">
        <f t="shared" si="67"/>
        <v>0</v>
      </c>
      <c r="K180" s="18">
        <f>'Table 6'!P178</f>
        <v>15</v>
      </c>
      <c r="L180" s="35" t="str">
        <f t="shared" si="44"/>
        <v/>
      </c>
      <c r="M180" s="35" t="str">
        <f t="shared" si="45"/>
        <v/>
      </c>
      <c r="N180" s="36">
        <f>HLOOKUP($P$1,'Table 6'!$B$2:$P$266,A180,FALSE)</f>
        <v>21.7</v>
      </c>
      <c r="O180" s="35" t="str">
        <f t="shared" si="46"/>
        <v/>
      </c>
      <c r="P180" s="35" t="str">
        <f t="shared" si="47"/>
        <v/>
      </c>
    </row>
    <row r="181" spans="1:16" s="6" customFormat="1">
      <c r="A181" s="10">
        <f>'Table 6'!A179</f>
        <v>178</v>
      </c>
      <c r="B181" s="19" t="str">
        <f>'Table 6'!B179</f>
        <v>Sour cream</v>
      </c>
      <c r="C181" s="26"/>
      <c r="D181" s="26"/>
      <c r="E181" s="26"/>
      <c r="F181" s="26"/>
      <c r="G181" s="16">
        <f t="shared" si="42"/>
        <v>0</v>
      </c>
      <c r="H181" s="16">
        <f t="shared" si="43"/>
        <v>0</v>
      </c>
      <c r="I181" s="17">
        <f t="shared" si="66"/>
        <v>0</v>
      </c>
      <c r="J181" s="17">
        <f t="shared" si="67"/>
        <v>0</v>
      </c>
      <c r="K181" s="18">
        <f>'Table 6'!P179</f>
        <v>23.4</v>
      </c>
      <c r="L181" s="35" t="str">
        <f t="shared" si="44"/>
        <v/>
      </c>
      <c r="M181" s="35" t="str">
        <f t="shared" si="45"/>
        <v/>
      </c>
      <c r="N181" s="36">
        <f>HLOOKUP($P$1,'Table 6'!$B$2:$P$266,A181,FALSE)</f>
        <v>31.1</v>
      </c>
      <c r="O181" s="35" t="str">
        <f t="shared" si="46"/>
        <v/>
      </c>
      <c r="P181" s="35" t="str">
        <f t="shared" si="47"/>
        <v/>
      </c>
    </row>
    <row r="182" spans="1:16" s="6" customFormat="1">
      <c r="A182" s="10">
        <f>'Table 6'!A180</f>
        <v>179</v>
      </c>
      <c r="B182" s="19" t="str">
        <f>'Table 6'!B180</f>
        <v>Ice cream/gelato</v>
      </c>
      <c r="C182" s="26"/>
      <c r="D182" s="26"/>
      <c r="E182" s="26"/>
      <c r="F182" s="26"/>
      <c r="G182" s="16">
        <f t="shared" si="42"/>
        <v>0</v>
      </c>
      <c r="H182" s="16">
        <f t="shared" si="43"/>
        <v>0</v>
      </c>
      <c r="I182" s="17">
        <f t="shared" si="66"/>
        <v>0</v>
      </c>
      <c r="J182" s="17">
        <f t="shared" si="67"/>
        <v>0</v>
      </c>
      <c r="K182" s="18">
        <f>'Table 6'!P180</f>
        <v>42</v>
      </c>
      <c r="L182" s="35" t="str">
        <f t="shared" si="44"/>
        <v/>
      </c>
      <c r="M182" s="35" t="str">
        <f t="shared" si="45"/>
        <v/>
      </c>
      <c r="N182" s="36">
        <f>HLOOKUP($P$1,'Table 6'!$B$2:$P$266,A182,FALSE)</f>
        <v>47.2</v>
      </c>
      <c r="O182" s="35" t="str">
        <f t="shared" si="46"/>
        <v/>
      </c>
      <c r="P182" s="35" t="str">
        <f t="shared" si="47"/>
        <v/>
      </c>
    </row>
    <row r="183" spans="1:16" s="6" customFormat="1">
      <c r="A183" s="10">
        <f>'Table 6'!A181</f>
        <v>180</v>
      </c>
      <c r="B183" s="19" t="str">
        <f>'Table 6'!B181</f>
        <v>Yogurt</v>
      </c>
      <c r="C183" s="26"/>
      <c r="D183" s="26"/>
      <c r="E183" s="26"/>
      <c r="F183" s="26"/>
      <c r="G183" s="16">
        <f t="shared" si="42"/>
        <v>0</v>
      </c>
      <c r="H183" s="16">
        <f t="shared" si="43"/>
        <v>0</v>
      </c>
      <c r="I183" s="17">
        <f t="shared" si="66"/>
        <v>0</v>
      </c>
      <c r="J183" s="17">
        <f t="shared" si="67"/>
        <v>0</v>
      </c>
      <c r="K183" s="18">
        <f>'Table 6'!P181</f>
        <v>58.2</v>
      </c>
      <c r="L183" s="35" t="str">
        <f t="shared" si="44"/>
        <v/>
      </c>
      <c r="M183" s="35" t="str">
        <f t="shared" si="45"/>
        <v/>
      </c>
      <c r="N183" s="36">
        <f>HLOOKUP($P$1,'Table 6'!$B$2:$P$266,A183,FALSE)</f>
        <v>62.3</v>
      </c>
      <c r="O183" s="35" t="str">
        <f t="shared" si="46"/>
        <v/>
      </c>
      <c r="P183" s="35" t="str">
        <f t="shared" si="47"/>
        <v/>
      </c>
    </row>
    <row r="184" spans="1:16" s="6" customFormat="1" ht="24.75" customHeight="1">
      <c r="A184" s="10">
        <f>'Table 6'!A182</f>
        <v>181</v>
      </c>
      <c r="B184" s="15" t="str">
        <f>'Table 6'!B182</f>
        <v>Any dairy substitutes or non-dairy milk</v>
      </c>
      <c r="C184" s="26"/>
      <c r="D184" s="26"/>
      <c r="E184" s="26"/>
      <c r="F184" s="26"/>
      <c r="G184" s="16">
        <f t="shared" si="42"/>
        <v>0</v>
      </c>
      <c r="H184" s="16">
        <f t="shared" si="43"/>
        <v>0</v>
      </c>
      <c r="I184" s="17">
        <f t="shared" si="66"/>
        <v>0</v>
      </c>
      <c r="J184" s="17">
        <f t="shared" si="67"/>
        <v>0</v>
      </c>
      <c r="K184" s="18">
        <f>'Table 6'!P182</f>
        <v>15.9</v>
      </c>
      <c r="L184" s="35" t="str">
        <f t="shared" si="44"/>
        <v/>
      </c>
      <c r="M184" s="35" t="str">
        <f t="shared" si="45"/>
        <v/>
      </c>
      <c r="N184" s="36">
        <f>HLOOKUP($P$1,'Table 6'!$B$2:$P$266,A184,FALSE)</f>
        <v>18.899999999999999</v>
      </c>
      <c r="O184" s="35" t="str">
        <f t="shared" si="46"/>
        <v/>
      </c>
      <c r="P184" s="35" t="str">
        <f t="shared" si="47"/>
        <v/>
      </c>
    </row>
    <row r="185" spans="1:16" s="6" customFormat="1">
      <c r="A185" s="10">
        <f>'Table 6'!A183</f>
        <v>182</v>
      </c>
      <c r="B185" s="23" t="str">
        <f>'Table 6'!B183</f>
        <v>CHEESE</v>
      </c>
      <c r="C185" s="27"/>
      <c r="D185" s="27"/>
      <c r="E185" s="27"/>
      <c r="F185" s="27"/>
      <c r="G185" s="27"/>
      <c r="H185" s="27"/>
      <c r="I185" s="28"/>
      <c r="J185" s="28"/>
      <c r="K185" s="110"/>
      <c r="L185" s="110"/>
      <c r="M185" s="110"/>
      <c r="N185" s="110"/>
      <c r="O185" s="110"/>
      <c r="P185" s="110"/>
    </row>
    <row r="186" spans="1:16" s="6" customFormat="1">
      <c r="A186" s="10">
        <f>'Table 6'!A184</f>
        <v>183</v>
      </c>
      <c r="B186" s="15" t="str">
        <f>'Table 6'!B184</f>
        <v>Any cheese</v>
      </c>
      <c r="C186" s="26"/>
      <c r="D186" s="26"/>
      <c r="E186" s="26"/>
      <c r="F186" s="26"/>
      <c r="G186" s="16">
        <f t="shared" si="42"/>
        <v>0</v>
      </c>
      <c r="H186" s="16">
        <f t="shared" si="43"/>
        <v>0</v>
      </c>
      <c r="I186" s="17">
        <f t="shared" ref="I186" si="68">IF((COUNTA(C186)=0),0,(C186)/(C186+E186))</f>
        <v>0</v>
      </c>
      <c r="J186" s="17">
        <f t="shared" ref="J186" si="69">IF((COUNTA(C186:D186)=0),0,(C186+D186)/(C186+D186+E186))</f>
        <v>0</v>
      </c>
      <c r="K186" s="18">
        <f>'Table 6'!P184</f>
        <v>88.8</v>
      </c>
      <c r="L186" s="35" t="str">
        <f t="shared" si="44"/>
        <v/>
      </c>
      <c r="M186" s="35" t="str">
        <f t="shared" si="45"/>
        <v/>
      </c>
      <c r="N186" s="36">
        <f>HLOOKUP($P$1,'Table 6'!$B$2:$P$266,A186,FALSE)</f>
        <v>87.9</v>
      </c>
      <c r="O186" s="35" t="str">
        <f t="shared" si="46"/>
        <v/>
      </c>
      <c r="P186" s="35" t="str">
        <f t="shared" si="47"/>
        <v/>
      </c>
    </row>
    <row r="187" spans="1:16" s="6" customFormat="1">
      <c r="A187" s="10">
        <f>'Table 6'!A185</f>
        <v>184</v>
      </c>
      <c r="B187" s="19" t="str">
        <f>'Table 6'!B185</f>
        <v>Cheddar</v>
      </c>
      <c r="C187" s="26"/>
      <c r="D187" s="26"/>
      <c r="E187" s="26"/>
      <c r="F187" s="26"/>
      <c r="G187" s="16">
        <f t="shared" si="42"/>
        <v>0</v>
      </c>
      <c r="H187" s="16">
        <f t="shared" si="43"/>
        <v>0</v>
      </c>
      <c r="I187" s="17">
        <f t="shared" ref="I187:I198" si="70">IF((COUNTA(C187)=0),0,(C187)/(C187+E187))</f>
        <v>0</v>
      </c>
      <c r="J187" s="17">
        <f t="shared" ref="J187:J198" si="71">IF((COUNTA(C187:D187)=0),0,(C187+D187)/(C187+D187+E187))</f>
        <v>0</v>
      </c>
      <c r="K187" s="18">
        <f>'Table 6'!P185</f>
        <v>72.599999999999994</v>
      </c>
      <c r="L187" s="35" t="str">
        <f t="shared" si="44"/>
        <v/>
      </c>
      <c r="M187" s="35" t="str">
        <f t="shared" si="45"/>
        <v/>
      </c>
      <c r="N187" s="36">
        <f>HLOOKUP($P$1,'Table 6'!$B$2:$P$266,A187,FALSE)</f>
        <v>75.5</v>
      </c>
      <c r="O187" s="35" t="str">
        <f t="shared" si="46"/>
        <v/>
      </c>
      <c r="P187" s="35" t="str">
        <f t="shared" si="47"/>
        <v/>
      </c>
    </row>
    <row r="188" spans="1:16" s="6" customFormat="1">
      <c r="A188" s="10">
        <f>'Table 6'!A186</f>
        <v>185</v>
      </c>
      <c r="B188" s="19" t="str">
        <f>'Table 6'!B186</f>
        <v>Mozzarella</v>
      </c>
      <c r="C188" s="26"/>
      <c r="D188" s="26"/>
      <c r="E188" s="26"/>
      <c r="F188" s="26"/>
      <c r="G188" s="16">
        <f t="shared" si="42"/>
        <v>0</v>
      </c>
      <c r="H188" s="16">
        <f t="shared" si="43"/>
        <v>0</v>
      </c>
      <c r="I188" s="17">
        <f t="shared" si="70"/>
        <v>0</v>
      </c>
      <c r="J188" s="17">
        <f t="shared" si="71"/>
        <v>0</v>
      </c>
      <c r="K188" s="18">
        <f>'Table 6'!P186</f>
        <v>47.6</v>
      </c>
      <c r="L188" s="35" t="str">
        <f t="shared" si="44"/>
        <v/>
      </c>
      <c r="M188" s="35" t="str">
        <f t="shared" si="45"/>
        <v/>
      </c>
      <c r="N188" s="36">
        <f>HLOOKUP($P$1,'Table 6'!$B$2:$P$266,A188,FALSE)</f>
        <v>43.4</v>
      </c>
      <c r="O188" s="35" t="str">
        <f t="shared" si="46"/>
        <v/>
      </c>
      <c r="P188" s="35" t="str">
        <f t="shared" si="47"/>
        <v/>
      </c>
    </row>
    <row r="189" spans="1:16" s="6" customFormat="1">
      <c r="A189" s="10">
        <f>'Table 6'!A187</f>
        <v>186</v>
      </c>
      <c r="B189" s="19" t="str">
        <f>'Table 6'!B187</f>
        <v>Parmesan</v>
      </c>
      <c r="C189" s="26"/>
      <c r="D189" s="26"/>
      <c r="E189" s="26"/>
      <c r="F189" s="26"/>
      <c r="G189" s="16">
        <f t="shared" si="42"/>
        <v>0</v>
      </c>
      <c r="H189" s="16">
        <f t="shared" si="43"/>
        <v>0</v>
      </c>
      <c r="I189" s="17">
        <f t="shared" si="70"/>
        <v>0</v>
      </c>
      <c r="J189" s="17">
        <f t="shared" si="71"/>
        <v>0</v>
      </c>
      <c r="K189" s="18">
        <f>'Table 6'!P187</f>
        <v>40.1</v>
      </c>
      <c r="L189" s="35" t="str">
        <f t="shared" si="44"/>
        <v/>
      </c>
      <c r="M189" s="35" t="str">
        <f t="shared" si="45"/>
        <v/>
      </c>
      <c r="N189" s="36">
        <f>HLOOKUP($P$1,'Table 6'!$B$2:$P$266,A189,FALSE)</f>
        <v>47</v>
      </c>
      <c r="O189" s="35" t="str">
        <f t="shared" si="46"/>
        <v/>
      </c>
      <c r="P189" s="35" t="str">
        <f t="shared" si="47"/>
        <v/>
      </c>
    </row>
    <row r="190" spans="1:16" s="6" customFormat="1">
      <c r="A190" s="10">
        <f>'Table 6'!A188</f>
        <v>187</v>
      </c>
      <c r="B190" s="19" t="str">
        <f>'Table 6'!B188</f>
        <v>Gouda</v>
      </c>
      <c r="C190" s="26"/>
      <c r="D190" s="26"/>
      <c r="E190" s="26"/>
      <c r="F190" s="26"/>
      <c r="G190" s="16">
        <f t="shared" si="42"/>
        <v>0</v>
      </c>
      <c r="H190" s="16">
        <f t="shared" si="43"/>
        <v>0</v>
      </c>
      <c r="I190" s="17">
        <f t="shared" si="70"/>
        <v>0</v>
      </c>
      <c r="J190" s="17">
        <f t="shared" si="71"/>
        <v>0</v>
      </c>
      <c r="K190" s="18">
        <f>'Table 6'!P188</f>
        <v>7</v>
      </c>
      <c r="L190" s="35" t="str">
        <f t="shared" si="44"/>
        <v/>
      </c>
      <c r="M190" s="35" t="str">
        <f t="shared" si="45"/>
        <v/>
      </c>
      <c r="N190" s="36">
        <f>HLOOKUP($P$1,'Table 6'!$B$2:$P$266,A190,FALSE)</f>
        <v>6.3</v>
      </c>
      <c r="O190" s="35" t="str">
        <f t="shared" si="46"/>
        <v/>
      </c>
      <c r="P190" s="35" t="str">
        <f t="shared" si="47"/>
        <v/>
      </c>
    </row>
    <row r="191" spans="1:16" s="6" customFormat="1">
      <c r="A191" s="10">
        <f>'Table 6'!A189</f>
        <v>188</v>
      </c>
      <c r="B191" s="19" t="str">
        <f>'Table 6'!B189</f>
        <v>Feta</v>
      </c>
      <c r="C191" s="26"/>
      <c r="D191" s="26"/>
      <c r="E191" s="26"/>
      <c r="F191" s="26"/>
      <c r="G191" s="16">
        <f t="shared" si="42"/>
        <v>0</v>
      </c>
      <c r="H191" s="16">
        <f t="shared" si="43"/>
        <v>0</v>
      </c>
      <c r="I191" s="17">
        <f t="shared" si="70"/>
        <v>0</v>
      </c>
      <c r="J191" s="17">
        <f t="shared" si="71"/>
        <v>0</v>
      </c>
      <c r="K191" s="18">
        <f>'Table 6'!P189</f>
        <v>19</v>
      </c>
      <c r="L191" s="35" t="str">
        <f t="shared" si="44"/>
        <v/>
      </c>
      <c r="M191" s="35" t="str">
        <f t="shared" si="45"/>
        <v/>
      </c>
      <c r="N191" s="36">
        <f>HLOOKUP($P$1,'Table 6'!$B$2:$P$266,A191,FALSE)</f>
        <v>23.8</v>
      </c>
      <c r="O191" s="35" t="str">
        <f t="shared" si="46"/>
        <v/>
      </c>
      <c r="P191" s="35" t="str">
        <f t="shared" si="47"/>
        <v/>
      </c>
    </row>
    <row r="192" spans="1:16" s="6" customFormat="1">
      <c r="A192" s="10">
        <f>'Table 6'!A190</f>
        <v>189</v>
      </c>
      <c r="B192" s="19" t="str">
        <f>'Table 6'!B190</f>
        <v>Other cheeses sold as blocks/wheels</v>
      </c>
      <c r="C192" s="26"/>
      <c r="D192" s="26"/>
      <c r="E192" s="26"/>
      <c r="F192" s="26"/>
      <c r="G192" s="16">
        <f t="shared" si="42"/>
        <v>0</v>
      </c>
      <c r="H192" s="16">
        <f t="shared" si="43"/>
        <v>0</v>
      </c>
      <c r="I192" s="17">
        <f t="shared" si="70"/>
        <v>0</v>
      </c>
      <c r="J192" s="17">
        <f t="shared" si="71"/>
        <v>0</v>
      </c>
      <c r="K192" s="18">
        <f>'Table 6'!P190</f>
        <v>25.5</v>
      </c>
      <c r="L192" s="35" t="str">
        <f t="shared" si="44"/>
        <v/>
      </c>
      <c r="M192" s="35" t="str">
        <f t="shared" si="45"/>
        <v/>
      </c>
      <c r="N192" s="36">
        <f>HLOOKUP($P$1,'Table 6'!$B$2:$P$266,A192,FALSE)</f>
        <v>28.9</v>
      </c>
      <c r="O192" s="35" t="str">
        <f t="shared" si="46"/>
        <v/>
      </c>
      <c r="P192" s="35" t="str">
        <f t="shared" si="47"/>
        <v/>
      </c>
    </row>
    <row r="193" spans="1:16" s="6" customFormat="1">
      <c r="A193" s="10">
        <f>'Table 6'!A191</f>
        <v>190</v>
      </c>
      <c r="B193" s="19" t="str">
        <f>'Table 6'!B191</f>
        <v>Brie, camembert or other soft cheese</v>
      </c>
      <c r="C193" s="26"/>
      <c r="D193" s="26"/>
      <c r="E193" s="26"/>
      <c r="F193" s="26"/>
      <c r="G193" s="16">
        <f t="shared" si="42"/>
        <v>0</v>
      </c>
      <c r="H193" s="16">
        <f t="shared" si="43"/>
        <v>0</v>
      </c>
      <c r="I193" s="17">
        <f t="shared" si="70"/>
        <v>0</v>
      </c>
      <c r="J193" s="17">
        <f t="shared" si="71"/>
        <v>0</v>
      </c>
      <c r="K193" s="18">
        <f>'Table 6'!P191</f>
        <v>13.5</v>
      </c>
      <c r="L193" s="35" t="str">
        <f t="shared" si="44"/>
        <v/>
      </c>
      <c r="M193" s="35" t="str">
        <f t="shared" si="45"/>
        <v/>
      </c>
      <c r="N193" s="36">
        <f>HLOOKUP($P$1,'Table 6'!$B$2:$P$266,A193,FALSE)</f>
        <v>17.100000000000001</v>
      </c>
      <c r="O193" s="35" t="str">
        <f t="shared" si="46"/>
        <v/>
      </c>
      <c r="P193" s="35" t="str">
        <f t="shared" si="47"/>
        <v/>
      </c>
    </row>
    <row r="194" spans="1:16" s="6" customFormat="1">
      <c r="A194" s="10">
        <f>'Table 6'!A192</f>
        <v>191</v>
      </c>
      <c r="B194" s="19" t="str">
        <f>'Table 6'!B192</f>
        <v>Blue-veined cheese</v>
      </c>
      <c r="C194" s="26"/>
      <c r="D194" s="26"/>
      <c r="E194" s="26"/>
      <c r="F194" s="26"/>
      <c r="G194" s="16">
        <f t="shared" si="42"/>
        <v>0</v>
      </c>
      <c r="H194" s="16">
        <f t="shared" si="43"/>
        <v>0</v>
      </c>
      <c r="I194" s="17">
        <f t="shared" si="70"/>
        <v>0</v>
      </c>
      <c r="J194" s="17">
        <f t="shared" si="71"/>
        <v>0</v>
      </c>
      <c r="K194" s="18">
        <f>'Table 6'!P192</f>
        <v>5.6</v>
      </c>
      <c r="L194" s="35" t="str">
        <f t="shared" si="44"/>
        <v/>
      </c>
      <c r="M194" s="35" t="str">
        <f t="shared" si="45"/>
        <v/>
      </c>
      <c r="N194" s="36">
        <f>HLOOKUP($P$1,'Table 6'!$B$2:$P$266,A194,FALSE)</f>
        <v>8.6</v>
      </c>
      <c r="O194" s="35" t="str">
        <f t="shared" si="46"/>
        <v/>
      </c>
      <c r="P194" s="35" t="str">
        <f t="shared" si="47"/>
        <v/>
      </c>
    </row>
    <row r="195" spans="1:16" s="6" customFormat="1">
      <c r="A195" s="10">
        <f>'Table 6'!A193</f>
        <v>192</v>
      </c>
      <c r="B195" s="19" t="str">
        <f>'Table 6'!B193</f>
        <v>Cottage, ricotta or other fresh cheese</v>
      </c>
      <c r="C195" s="26"/>
      <c r="D195" s="26"/>
      <c r="E195" s="26"/>
      <c r="F195" s="26"/>
      <c r="G195" s="16">
        <f t="shared" si="42"/>
        <v>0</v>
      </c>
      <c r="H195" s="16">
        <f t="shared" si="43"/>
        <v>0</v>
      </c>
      <c r="I195" s="17">
        <f t="shared" si="70"/>
        <v>0</v>
      </c>
      <c r="J195" s="17">
        <f t="shared" si="71"/>
        <v>0</v>
      </c>
      <c r="K195" s="18">
        <f>'Table 6'!P193</f>
        <v>13.1</v>
      </c>
      <c r="L195" s="35" t="str">
        <f t="shared" si="44"/>
        <v/>
      </c>
      <c r="M195" s="35" t="str">
        <f t="shared" si="45"/>
        <v/>
      </c>
      <c r="N195" s="36">
        <f>HLOOKUP($P$1,'Table 6'!$B$2:$P$266,A195,FALSE)</f>
        <v>12.4</v>
      </c>
      <c r="O195" s="35" t="str">
        <f t="shared" si="46"/>
        <v/>
      </c>
      <c r="P195" s="35" t="str">
        <f t="shared" si="47"/>
        <v/>
      </c>
    </row>
    <row r="196" spans="1:16" s="6" customFormat="1">
      <c r="A196" s="10">
        <f>'Table 6'!A194</f>
        <v>193</v>
      </c>
      <c r="B196" s="19" t="str">
        <f>'Table 6'!B194</f>
        <v>Goat/sheep milk cheese</v>
      </c>
      <c r="C196" s="26"/>
      <c r="D196" s="26"/>
      <c r="E196" s="26"/>
      <c r="F196" s="26"/>
      <c r="G196" s="16">
        <f t="shared" si="42"/>
        <v>0</v>
      </c>
      <c r="H196" s="16">
        <f t="shared" si="43"/>
        <v>0</v>
      </c>
      <c r="I196" s="17">
        <f t="shared" si="70"/>
        <v>0</v>
      </c>
      <c r="J196" s="17">
        <f t="shared" si="71"/>
        <v>0</v>
      </c>
      <c r="K196" s="18">
        <f>'Table 6'!P194</f>
        <v>8.6</v>
      </c>
      <c r="L196" s="35" t="str">
        <f t="shared" si="44"/>
        <v/>
      </c>
      <c r="M196" s="35" t="str">
        <f t="shared" si="45"/>
        <v/>
      </c>
      <c r="N196" s="36">
        <f>HLOOKUP($P$1,'Table 6'!$B$2:$P$266,A196,FALSE)</f>
        <v>6</v>
      </c>
      <c r="O196" s="35" t="str">
        <f t="shared" si="46"/>
        <v/>
      </c>
      <c r="P196" s="35" t="str">
        <f t="shared" si="47"/>
        <v/>
      </c>
    </row>
    <row r="197" spans="1:16" s="6" customFormat="1">
      <c r="A197" s="10">
        <f>'Table 6'!A195</f>
        <v>194</v>
      </c>
      <c r="B197" s="19" t="str">
        <f>'Table 6'!B195</f>
        <v>Processed cheese</v>
      </c>
      <c r="C197" s="26"/>
      <c r="D197" s="26"/>
      <c r="E197" s="26"/>
      <c r="F197" s="26"/>
      <c r="G197" s="16">
        <f t="shared" si="42"/>
        <v>0</v>
      </c>
      <c r="H197" s="16">
        <f t="shared" si="43"/>
        <v>0</v>
      </c>
      <c r="I197" s="17">
        <f t="shared" si="70"/>
        <v>0</v>
      </c>
      <c r="J197" s="17">
        <f t="shared" si="71"/>
        <v>0</v>
      </c>
      <c r="K197" s="18">
        <f>'Table 6'!P195</f>
        <v>36.1</v>
      </c>
      <c r="L197" s="35" t="str">
        <f t="shared" si="44"/>
        <v/>
      </c>
      <c r="M197" s="35" t="str">
        <f t="shared" si="45"/>
        <v/>
      </c>
      <c r="N197" s="36">
        <f>HLOOKUP($P$1,'Table 6'!$B$2:$P$266,A197,FALSE)</f>
        <v>27.4</v>
      </c>
      <c r="O197" s="35" t="str">
        <f t="shared" si="46"/>
        <v/>
      </c>
      <c r="P197" s="35" t="str">
        <f t="shared" si="47"/>
        <v/>
      </c>
    </row>
    <row r="198" spans="1:16" s="6" customFormat="1">
      <c r="A198" s="10">
        <f>'Table 6'!A196</f>
        <v>195</v>
      </c>
      <c r="B198" s="19" t="str">
        <f>'Table 6'!B196</f>
        <v>Any cheese made with unpasteurized milk</v>
      </c>
      <c r="C198" s="26"/>
      <c r="D198" s="26"/>
      <c r="E198" s="26"/>
      <c r="F198" s="26"/>
      <c r="G198" s="16">
        <f t="shared" si="42"/>
        <v>0</v>
      </c>
      <c r="H198" s="16">
        <f t="shared" si="43"/>
        <v>0</v>
      </c>
      <c r="I198" s="17">
        <f t="shared" si="70"/>
        <v>0</v>
      </c>
      <c r="J198" s="17">
        <f t="shared" si="71"/>
        <v>0</v>
      </c>
      <c r="K198" s="18">
        <f>'Table 6'!P196</f>
        <v>3.6</v>
      </c>
      <c r="L198" s="35" t="str">
        <f t="shared" si="44"/>
        <v/>
      </c>
      <c r="M198" s="35" t="str">
        <f t="shared" si="45"/>
        <v/>
      </c>
      <c r="N198" s="36">
        <f>HLOOKUP($P$1,'Table 6'!$B$2:$P$266,A198,FALSE)</f>
        <v>2.7</v>
      </c>
      <c r="O198" s="35" t="str">
        <f t="shared" si="46"/>
        <v/>
      </c>
      <c r="P198" s="35" t="str">
        <f t="shared" si="47"/>
        <v/>
      </c>
    </row>
    <row r="199" spans="1:16" s="6" customFormat="1">
      <c r="A199" s="10">
        <f>'Table 6'!A197</f>
        <v>196</v>
      </c>
      <c r="B199" s="23" t="str">
        <f>'Table 6'!B197</f>
        <v>FROZEN FOODS</v>
      </c>
      <c r="C199" s="27"/>
      <c r="D199" s="27"/>
      <c r="E199" s="27"/>
      <c r="F199" s="27"/>
      <c r="G199" s="27"/>
      <c r="H199" s="27"/>
      <c r="I199" s="28"/>
      <c r="J199" s="28"/>
      <c r="K199" s="110"/>
      <c r="L199" s="110"/>
      <c r="M199" s="110"/>
      <c r="N199" s="110"/>
      <c r="O199" s="110"/>
      <c r="P199" s="110"/>
    </row>
    <row r="200" spans="1:16" s="6" customFormat="1">
      <c r="A200" s="10">
        <f>'Table 6'!A198</f>
        <v>197</v>
      </c>
      <c r="B200" s="15" t="str">
        <f>'Table 6'!B198</f>
        <v>Frozen vegetables</v>
      </c>
      <c r="C200" s="26"/>
      <c r="D200" s="26"/>
      <c r="E200" s="26"/>
      <c r="F200" s="26"/>
      <c r="G200" s="16">
        <f t="shared" ref="G200:G262" si="72">C200+D200</f>
        <v>0</v>
      </c>
      <c r="H200" s="16">
        <f t="shared" ref="H200:H262" si="73">C200+D200+E200</f>
        <v>0</v>
      </c>
      <c r="I200" s="17">
        <f t="shared" ref="I200" si="74">IF((COUNTA(C200)=0),0,(C200)/(C200+E200))</f>
        <v>0</v>
      </c>
      <c r="J200" s="17">
        <f t="shared" ref="J200" si="75">IF((COUNTA(C200:D200)=0),0,(C200+D200)/(C200+D200+E200))</f>
        <v>0</v>
      </c>
      <c r="K200" s="18">
        <f>'Table 6'!P198</f>
        <v>38.700000000000003</v>
      </c>
      <c r="L200" s="35" t="str">
        <f t="shared" ref="L200:L262" si="76">IF(H200=0,"",(IF(AND($G200&lt;=$H200,$G200&gt;=0),BINOMDIST($G200,$H200,K200/100,0),"")))</f>
        <v/>
      </c>
      <c r="M200" s="35" t="str">
        <f t="shared" ref="M200:M262" si="77">IF(H200=0,"",(IF(AND(L200&lt;=0.05,J200*100&gt;K200),"Alert",IF(AND(L200&lt;=0.05,J200*100&lt;K200),"protective",""))))</f>
        <v/>
      </c>
      <c r="N200" s="36">
        <f>HLOOKUP($P$1,'Table 6'!$B$2:$P$266,A200,FALSE)</f>
        <v>41.9</v>
      </c>
      <c r="O200" s="35" t="str">
        <f t="shared" ref="O200:O262" si="78">IF(H200=0,"",(IF(AND($G200&lt;=$H200,$G200&gt;=0),BINOMDIST($G200,$H200,N200/100,0),"")))</f>
        <v/>
      </c>
      <c r="P200" s="35" t="str">
        <f t="shared" ref="P200:P262" si="79">IF(H200=0,"",(IF(AND(O200&lt;=0.05,J200*100&gt;N200),"Alert",IF(AND(O200&lt;=0.05,J200*100&lt;N200),"protective",""))))</f>
        <v/>
      </c>
    </row>
    <row r="201" spans="1:16" s="6" customFormat="1">
      <c r="A201" s="10">
        <f>'Table 6'!A199</f>
        <v>198</v>
      </c>
      <c r="B201" s="15" t="str">
        <f>'Table 6'!B199</f>
        <v>Any frozen fruit</v>
      </c>
      <c r="C201" s="26"/>
      <c r="D201" s="26"/>
      <c r="E201" s="26"/>
      <c r="F201" s="26"/>
      <c r="G201" s="16">
        <f t="shared" si="72"/>
        <v>0</v>
      </c>
      <c r="H201" s="16">
        <f t="shared" si="73"/>
        <v>0</v>
      </c>
      <c r="I201" s="17">
        <f t="shared" ref="I201:I207" si="80">IF((COUNTA(C201)=0),0,(C201)/(C201+E201))</f>
        <v>0</v>
      </c>
      <c r="J201" s="17">
        <f t="shared" ref="J201:J207" si="81">IF((COUNTA(C201:D201)=0),0,(C201+D201)/(C201+D201+E201))</f>
        <v>0</v>
      </c>
      <c r="K201" s="18">
        <f>'Table 6'!P199</f>
        <v>24.2</v>
      </c>
      <c r="L201" s="35" t="str">
        <f t="shared" si="76"/>
        <v/>
      </c>
      <c r="M201" s="35" t="str">
        <f t="shared" si="77"/>
        <v/>
      </c>
      <c r="N201" s="36">
        <f>HLOOKUP($P$1,'Table 6'!$B$2:$P$266,A201,FALSE)</f>
        <v>35.700000000000003</v>
      </c>
      <c r="O201" s="35" t="str">
        <f t="shared" si="78"/>
        <v/>
      </c>
      <c r="P201" s="35" t="str">
        <f t="shared" si="79"/>
        <v/>
      </c>
    </row>
    <row r="202" spans="1:16" s="6" customFormat="1">
      <c r="A202" s="10">
        <f>'Table 6'!A200</f>
        <v>199</v>
      </c>
      <c r="B202" s="22" t="str">
        <f>'Table 6'!B200</f>
        <v xml:space="preserve">     Frozen berries</v>
      </c>
      <c r="C202" s="26"/>
      <c r="D202" s="26"/>
      <c r="E202" s="26"/>
      <c r="F202" s="26"/>
      <c r="G202" s="16">
        <f t="shared" si="72"/>
        <v>0</v>
      </c>
      <c r="H202" s="16">
        <f t="shared" si="73"/>
        <v>0</v>
      </c>
      <c r="I202" s="17">
        <f t="shared" si="80"/>
        <v>0</v>
      </c>
      <c r="J202" s="17">
        <f t="shared" si="81"/>
        <v>0</v>
      </c>
      <c r="K202" s="18">
        <f>'Table 6'!P200</f>
        <v>21.3</v>
      </c>
      <c r="L202" s="35" t="str">
        <f t="shared" si="76"/>
        <v/>
      </c>
      <c r="M202" s="35" t="str">
        <f t="shared" si="77"/>
        <v/>
      </c>
      <c r="N202" s="36">
        <f>HLOOKUP($P$1,'Table 6'!$B$2:$P$266,A202,FALSE)</f>
        <v>33.5</v>
      </c>
      <c r="O202" s="35" t="str">
        <f t="shared" si="78"/>
        <v/>
      </c>
      <c r="P202" s="35" t="str">
        <f t="shared" si="79"/>
        <v/>
      </c>
    </row>
    <row r="203" spans="1:16" s="6" customFormat="1">
      <c r="A203" s="10">
        <f>'Table 6'!A201</f>
        <v>200</v>
      </c>
      <c r="B203" s="22" t="str">
        <f>'Table 6'!B201</f>
        <v xml:space="preserve">     Frozen fruit (not including berries)</v>
      </c>
      <c r="C203" s="26"/>
      <c r="D203" s="26"/>
      <c r="E203" s="26"/>
      <c r="F203" s="26"/>
      <c r="G203" s="16">
        <f t="shared" si="72"/>
        <v>0</v>
      </c>
      <c r="H203" s="16">
        <f t="shared" si="73"/>
        <v>0</v>
      </c>
      <c r="I203" s="17">
        <f t="shared" si="80"/>
        <v>0</v>
      </c>
      <c r="J203" s="17">
        <f t="shared" si="81"/>
        <v>0</v>
      </c>
      <c r="K203" s="18">
        <f>'Table 6'!P201</f>
        <v>9.4</v>
      </c>
      <c r="L203" s="35" t="str">
        <f t="shared" si="76"/>
        <v/>
      </c>
      <c r="M203" s="35" t="str">
        <f t="shared" si="77"/>
        <v/>
      </c>
      <c r="N203" s="36">
        <f>HLOOKUP($P$1,'Table 6'!$B$2:$P$266,A203,FALSE)</f>
        <v>13.3</v>
      </c>
      <c r="O203" s="35" t="str">
        <f t="shared" si="78"/>
        <v/>
      </c>
      <c r="P203" s="35" t="str">
        <f t="shared" si="79"/>
        <v/>
      </c>
    </row>
    <row r="204" spans="1:16" s="6" customFormat="1">
      <c r="A204" s="10">
        <f>'Table 6'!A202</f>
        <v>201</v>
      </c>
      <c r="B204" s="15" t="str">
        <f>'Table 6'!B202</f>
        <v>Frozen pizza</v>
      </c>
      <c r="C204" s="26"/>
      <c r="D204" s="26"/>
      <c r="E204" s="26"/>
      <c r="F204" s="26"/>
      <c r="G204" s="16">
        <f t="shared" si="72"/>
        <v>0</v>
      </c>
      <c r="H204" s="16">
        <f t="shared" si="73"/>
        <v>0</v>
      </c>
      <c r="I204" s="17">
        <f t="shared" si="80"/>
        <v>0</v>
      </c>
      <c r="J204" s="17">
        <f t="shared" si="81"/>
        <v>0</v>
      </c>
      <c r="K204" s="18">
        <f>'Table 6'!P202</f>
        <v>20.100000000000001</v>
      </c>
      <c r="L204" s="35" t="str">
        <f t="shared" si="76"/>
        <v/>
      </c>
      <c r="M204" s="35" t="str">
        <f t="shared" si="77"/>
        <v/>
      </c>
      <c r="N204" s="36">
        <f>HLOOKUP($P$1,'Table 6'!$B$2:$P$266,A204,FALSE)</f>
        <v>17.899999999999999</v>
      </c>
      <c r="O204" s="35" t="str">
        <f t="shared" si="78"/>
        <v/>
      </c>
      <c r="P204" s="35" t="str">
        <f t="shared" si="79"/>
        <v/>
      </c>
    </row>
    <row r="205" spans="1:16" s="6" customFormat="1">
      <c r="A205" s="10">
        <f>'Table 6'!A203</f>
        <v>202</v>
      </c>
      <c r="B205" s="15" t="str">
        <f>'Table 6'!B203</f>
        <v>Frozen pot pies</v>
      </c>
      <c r="C205" s="26"/>
      <c r="D205" s="26"/>
      <c r="E205" s="26"/>
      <c r="F205" s="26"/>
      <c r="G205" s="16">
        <f t="shared" si="72"/>
        <v>0</v>
      </c>
      <c r="H205" s="16">
        <f t="shared" si="73"/>
        <v>0</v>
      </c>
      <c r="I205" s="17">
        <f t="shared" si="80"/>
        <v>0</v>
      </c>
      <c r="J205" s="17">
        <f t="shared" si="81"/>
        <v>0</v>
      </c>
      <c r="K205" s="18">
        <f>'Table 6'!P203</f>
        <v>3.6</v>
      </c>
      <c r="L205" s="35" t="str">
        <f t="shared" si="76"/>
        <v/>
      </c>
      <c r="M205" s="35" t="str">
        <f t="shared" si="77"/>
        <v/>
      </c>
      <c r="N205" s="36">
        <f>HLOOKUP($P$1,'Table 6'!$B$2:$P$266,A205,FALSE)</f>
        <v>3.2</v>
      </c>
      <c r="O205" s="35" t="str">
        <f t="shared" si="78"/>
        <v/>
      </c>
      <c r="P205" s="35" t="str">
        <f t="shared" si="79"/>
        <v/>
      </c>
    </row>
    <row r="206" spans="1:16" s="6" customFormat="1">
      <c r="A206" s="10">
        <f>'Table 6'!A204</f>
        <v>203</v>
      </c>
      <c r="B206" s="15" t="str">
        <f>'Table 6'!B204</f>
        <v xml:space="preserve">Frozen meals in a bag or box </v>
      </c>
      <c r="C206" s="26"/>
      <c r="D206" s="26"/>
      <c r="E206" s="26"/>
      <c r="F206" s="26"/>
      <c r="G206" s="16">
        <f t="shared" si="72"/>
        <v>0</v>
      </c>
      <c r="H206" s="16">
        <f t="shared" si="73"/>
        <v>0</v>
      </c>
      <c r="I206" s="17">
        <f t="shared" si="80"/>
        <v>0</v>
      </c>
      <c r="J206" s="17">
        <f t="shared" si="81"/>
        <v>0</v>
      </c>
      <c r="K206" s="18">
        <f>'Table 6'!P204</f>
        <v>9.9</v>
      </c>
      <c r="L206" s="35" t="str">
        <f t="shared" si="76"/>
        <v/>
      </c>
      <c r="M206" s="35" t="str">
        <f t="shared" si="77"/>
        <v/>
      </c>
      <c r="N206" s="36">
        <f>HLOOKUP($P$1,'Table 6'!$B$2:$P$266,A206,FALSE)</f>
        <v>9.6</v>
      </c>
      <c r="O206" s="35" t="str">
        <f t="shared" si="78"/>
        <v/>
      </c>
      <c r="P206" s="35" t="str">
        <f t="shared" si="79"/>
        <v/>
      </c>
    </row>
    <row r="207" spans="1:16" s="6" customFormat="1">
      <c r="A207" s="10">
        <f>'Table 6'!A205</f>
        <v>204</v>
      </c>
      <c r="B207" s="15" t="str">
        <f>'Table 6'!B205</f>
        <v>Frozen snack foods/appetizers</v>
      </c>
      <c r="C207" s="26"/>
      <c r="D207" s="26"/>
      <c r="E207" s="26"/>
      <c r="F207" s="26"/>
      <c r="G207" s="16">
        <f t="shared" si="72"/>
        <v>0</v>
      </c>
      <c r="H207" s="16">
        <f t="shared" si="73"/>
        <v>0</v>
      </c>
      <c r="I207" s="17">
        <f t="shared" si="80"/>
        <v>0</v>
      </c>
      <c r="J207" s="17">
        <f t="shared" si="81"/>
        <v>0</v>
      </c>
      <c r="K207" s="18">
        <f>'Table 6'!P205</f>
        <v>6.1</v>
      </c>
      <c r="L207" s="35" t="str">
        <f t="shared" si="76"/>
        <v/>
      </c>
      <c r="M207" s="35" t="str">
        <f t="shared" si="77"/>
        <v/>
      </c>
      <c r="N207" s="36">
        <f>HLOOKUP($P$1,'Table 6'!$B$2:$P$266,A207,FALSE)</f>
        <v>5.2</v>
      </c>
      <c r="O207" s="35" t="str">
        <f t="shared" si="78"/>
        <v/>
      </c>
      <c r="P207" s="35" t="str">
        <f t="shared" si="79"/>
        <v/>
      </c>
    </row>
    <row r="208" spans="1:16" s="6" customFormat="1">
      <c r="A208" s="10">
        <f>'Table 6'!A206</f>
        <v>205</v>
      </c>
      <c r="B208" s="23" t="str">
        <f>'Table 6'!B206</f>
        <v>DRIED, PROCESSED &amp; OTHER</v>
      </c>
      <c r="C208" s="27"/>
      <c r="D208" s="27"/>
      <c r="E208" s="27"/>
      <c r="F208" s="27"/>
      <c r="G208" s="27"/>
      <c r="H208" s="27"/>
      <c r="I208" s="28"/>
      <c r="J208" s="28"/>
      <c r="K208" s="110"/>
      <c r="L208" s="110"/>
      <c r="M208" s="110"/>
      <c r="N208" s="110"/>
      <c r="O208" s="110"/>
      <c r="P208" s="110"/>
    </row>
    <row r="209" spans="1:16" s="6" customFormat="1">
      <c r="A209" s="10">
        <f>'Table 6'!A207</f>
        <v>206</v>
      </c>
      <c r="B209" s="15" t="str">
        <f>'Table 6'!B207</f>
        <v>Dried fruit</v>
      </c>
      <c r="C209" s="26"/>
      <c r="D209" s="26"/>
      <c r="E209" s="26"/>
      <c r="F209" s="26"/>
      <c r="G209" s="16">
        <f t="shared" si="72"/>
        <v>0</v>
      </c>
      <c r="H209" s="16">
        <f t="shared" si="73"/>
        <v>0</v>
      </c>
      <c r="I209" s="17">
        <f t="shared" ref="I209" si="82">IF((COUNTA(C209)=0),0,(C209)/(C209+E209))</f>
        <v>0</v>
      </c>
      <c r="J209" s="17">
        <f t="shared" ref="J209" si="83">IF((COUNTA(C209:D209)=0),0,(C209+D209)/(C209+D209+E209))</f>
        <v>0</v>
      </c>
      <c r="K209" s="18">
        <f>'Table 6'!P207</f>
        <v>33.200000000000003</v>
      </c>
      <c r="L209" s="35" t="str">
        <f t="shared" si="76"/>
        <v/>
      </c>
      <c r="M209" s="35" t="str">
        <f t="shared" si="77"/>
        <v/>
      </c>
      <c r="N209" s="36">
        <f>HLOOKUP($P$1,'Table 6'!$B$2:$P$266,A209,FALSE)</f>
        <v>42.6</v>
      </c>
      <c r="O209" s="35" t="str">
        <f t="shared" si="78"/>
        <v/>
      </c>
      <c r="P209" s="35" t="str">
        <f t="shared" si="79"/>
        <v/>
      </c>
    </row>
    <row r="210" spans="1:16" s="6" customFormat="1" ht="23.25" customHeight="1">
      <c r="A210" s="10">
        <f>'Table 6'!A208</f>
        <v>207</v>
      </c>
      <c r="B210" s="15" t="str">
        <f>'Table 6'!B208</f>
        <v>Granola bars, power bars, or other protein bars</v>
      </c>
      <c r="C210" s="26"/>
      <c r="D210" s="26"/>
      <c r="E210" s="26"/>
      <c r="F210" s="26"/>
      <c r="G210" s="16">
        <f t="shared" si="72"/>
        <v>0</v>
      </c>
      <c r="H210" s="16">
        <f t="shared" si="73"/>
        <v>0</v>
      </c>
      <c r="I210" s="17">
        <f t="shared" ref="I210:I216" si="84">IF((COUNTA(C210)=0),0,(C210)/(C210+E210))</f>
        <v>0</v>
      </c>
      <c r="J210" s="17">
        <f t="shared" ref="J210:J216" si="85">IF((COUNTA(C210:D210)=0),0,(C210+D210)/(C210+D210+E210))</f>
        <v>0</v>
      </c>
      <c r="K210" s="18">
        <f>'Table 6'!P208</f>
        <v>37.5</v>
      </c>
      <c r="L210" s="35" t="str">
        <f t="shared" si="76"/>
        <v/>
      </c>
      <c r="M210" s="35" t="str">
        <f t="shared" si="77"/>
        <v/>
      </c>
      <c r="N210" s="36">
        <f>HLOOKUP($P$1,'Table 6'!$B$2:$P$266,A210,FALSE)</f>
        <v>41</v>
      </c>
      <c r="O210" s="35" t="str">
        <f t="shared" si="78"/>
        <v/>
      </c>
      <c r="P210" s="35" t="str">
        <f t="shared" si="79"/>
        <v/>
      </c>
    </row>
    <row r="211" spans="1:16" s="6" customFormat="1">
      <c r="A211" s="10">
        <f>'Table 6'!A209</f>
        <v>208</v>
      </c>
      <c r="B211" s="15" t="str">
        <f>'Table 6'!B209</f>
        <v>Chips or pretzels</v>
      </c>
      <c r="C211" s="26"/>
      <c r="D211" s="26"/>
      <c r="E211" s="26"/>
      <c r="F211" s="26"/>
      <c r="G211" s="16">
        <f t="shared" si="72"/>
        <v>0</v>
      </c>
      <c r="H211" s="16">
        <f t="shared" si="73"/>
        <v>0</v>
      </c>
      <c r="I211" s="17">
        <f t="shared" si="84"/>
        <v>0</v>
      </c>
      <c r="J211" s="17">
        <f t="shared" si="85"/>
        <v>0</v>
      </c>
      <c r="K211" s="18">
        <f>'Table 6'!P209</f>
        <v>53.9</v>
      </c>
      <c r="L211" s="35" t="str">
        <f t="shared" si="76"/>
        <v/>
      </c>
      <c r="M211" s="35" t="str">
        <f t="shared" si="77"/>
        <v/>
      </c>
      <c r="N211" s="36">
        <f>HLOOKUP($P$1,'Table 6'!$B$2:$P$266,A211,FALSE)</f>
        <v>59.4</v>
      </c>
      <c r="O211" s="35" t="str">
        <f t="shared" si="78"/>
        <v/>
      </c>
      <c r="P211" s="35" t="str">
        <f t="shared" si="79"/>
        <v/>
      </c>
    </row>
    <row r="212" spans="1:16" s="6" customFormat="1" ht="24" customHeight="1">
      <c r="A212" s="10">
        <f>'Table 6'!A210</f>
        <v>209</v>
      </c>
      <c r="B212" s="15" t="str">
        <f>'Table 6'!B210</f>
        <v>Chocolate or chocolate-containing candy</v>
      </c>
      <c r="C212" s="26"/>
      <c r="D212" s="26"/>
      <c r="E212" s="26"/>
      <c r="F212" s="26"/>
      <c r="G212" s="16">
        <f t="shared" si="72"/>
        <v>0</v>
      </c>
      <c r="H212" s="16">
        <f t="shared" si="73"/>
        <v>0</v>
      </c>
      <c r="I212" s="17">
        <f t="shared" si="84"/>
        <v>0</v>
      </c>
      <c r="J212" s="17">
        <f t="shared" si="85"/>
        <v>0</v>
      </c>
      <c r="K212" s="18">
        <f>'Table 6'!P210</f>
        <v>63.9</v>
      </c>
      <c r="L212" s="35" t="str">
        <f t="shared" si="76"/>
        <v/>
      </c>
      <c r="M212" s="35" t="str">
        <f t="shared" si="77"/>
        <v/>
      </c>
      <c r="N212" s="36">
        <f>HLOOKUP($P$1,'Table 6'!$B$2:$P$266,A212,FALSE)</f>
        <v>68.8</v>
      </c>
      <c r="O212" s="35" t="str">
        <f t="shared" si="78"/>
        <v/>
      </c>
      <c r="P212" s="35" t="str">
        <f t="shared" si="79"/>
        <v/>
      </c>
    </row>
    <row r="213" spans="1:16" s="6" customFormat="1">
      <c r="A213" s="10">
        <f>'Table 6'!A211</f>
        <v>210</v>
      </c>
      <c r="B213" s="15" t="str">
        <f>'Table 6'!B211</f>
        <v>Cold breakfast cereal</v>
      </c>
      <c r="C213" s="26"/>
      <c r="D213" s="26"/>
      <c r="E213" s="26"/>
      <c r="F213" s="26"/>
      <c r="G213" s="16">
        <f t="shared" si="72"/>
        <v>0</v>
      </c>
      <c r="H213" s="16">
        <f t="shared" si="73"/>
        <v>0</v>
      </c>
      <c r="I213" s="17">
        <f t="shared" si="84"/>
        <v>0</v>
      </c>
      <c r="J213" s="17">
        <f t="shared" si="85"/>
        <v>0</v>
      </c>
      <c r="K213" s="18">
        <f>'Table 6'!P211</f>
        <v>54.3</v>
      </c>
      <c r="L213" s="35" t="str">
        <f t="shared" si="76"/>
        <v/>
      </c>
      <c r="M213" s="35" t="str">
        <f t="shared" si="77"/>
        <v/>
      </c>
      <c r="N213" s="36">
        <f>HLOOKUP($P$1,'Table 6'!$B$2:$P$266,A213,FALSE)</f>
        <v>52.6</v>
      </c>
      <c r="O213" s="35" t="str">
        <f t="shared" si="78"/>
        <v/>
      </c>
      <c r="P213" s="35" t="str">
        <f t="shared" si="79"/>
        <v/>
      </c>
    </row>
    <row r="214" spans="1:16" s="6" customFormat="1">
      <c r="A214" s="10">
        <f>'Table 6'!A212</f>
        <v>211</v>
      </c>
      <c r="B214" s="15" t="str">
        <f>'Table 6'!B212</f>
        <v>Hot breakfast cereal</v>
      </c>
      <c r="C214" s="26"/>
      <c r="D214" s="26"/>
      <c r="E214" s="26"/>
      <c r="F214" s="26"/>
      <c r="G214" s="16">
        <f t="shared" si="72"/>
        <v>0</v>
      </c>
      <c r="H214" s="16">
        <f t="shared" si="73"/>
        <v>0</v>
      </c>
      <c r="I214" s="17">
        <f t="shared" si="84"/>
        <v>0</v>
      </c>
      <c r="J214" s="17">
        <f t="shared" si="85"/>
        <v>0</v>
      </c>
      <c r="K214" s="18">
        <f>'Table 6'!P212</f>
        <v>28.5</v>
      </c>
      <c r="L214" s="35" t="str">
        <f t="shared" si="76"/>
        <v/>
      </c>
      <c r="M214" s="35" t="str">
        <f t="shared" si="77"/>
        <v/>
      </c>
      <c r="N214" s="36">
        <f>HLOOKUP($P$1,'Table 6'!$B$2:$P$266,A214,FALSE)</f>
        <v>33.6</v>
      </c>
      <c r="O214" s="35" t="str">
        <f t="shared" si="78"/>
        <v/>
      </c>
      <c r="P214" s="35" t="str">
        <f t="shared" si="79"/>
        <v/>
      </c>
    </row>
    <row r="215" spans="1:16" s="6" customFormat="1">
      <c r="A215" s="10">
        <f>'Table 6'!A213</f>
        <v>212</v>
      </c>
      <c r="B215" s="15" t="str">
        <f>'Table 6'!B213</f>
        <v>Tofu</v>
      </c>
      <c r="C215" s="26"/>
      <c r="D215" s="26"/>
      <c r="E215" s="26"/>
      <c r="F215" s="26"/>
      <c r="G215" s="16">
        <f t="shared" si="72"/>
        <v>0</v>
      </c>
      <c r="H215" s="16">
        <f t="shared" si="73"/>
        <v>0</v>
      </c>
      <c r="I215" s="17">
        <f t="shared" si="84"/>
        <v>0</v>
      </c>
      <c r="J215" s="17">
        <f t="shared" si="85"/>
        <v>0</v>
      </c>
      <c r="K215" s="18">
        <f>'Table 6'!P213</f>
        <v>8.5</v>
      </c>
      <c r="L215" s="35" t="str">
        <f t="shared" si="76"/>
        <v/>
      </c>
      <c r="M215" s="35" t="str">
        <f t="shared" si="77"/>
        <v/>
      </c>
      <c r="N215" s="36">
        <f>HLOOKUP($P$1,'Table 6'!$B$2:$P$266,A215,FALSE)</f>
        <v>14.3</v>
      </c>
      <c r="O215" s="35" t="str">
        <f t="shared" si="78"/>
        <v/>
      </c>
      <c r="P215" s="35" t="str">
        <f t="shared" si="79"/>
        <v/>
      </c>
    </row>
    <row r="216" spans="1:16" s="6" customFormat="1">
      <c r="A216" s="10">
        <f>'Table 6'!A214</f>
        <v>213</v>
      </c>
      <c r="B216" s="15" t="str">
        <f>'Table 6'!B214</f>
        <v>Dietary or nutritional supplement</v>
      </c>
      <c r="C216" s="26"/>
      <c r="D216" s="26"/>
      <c r="E216" s="26"/>
      <c r="F216" s="26"/>
      <c r="G216" s="16">
        <f t="shared" si="72"/>
        <v>0</v>
      </c>
      <c r="H216" s="16">
        <f t="shared" si="73"/>
        <v>0</v>
      </c>
      <c r="I216" s="17">
        <f t="shared" si="84"/>
        <v>0</v>
      </c>
      <c r="J216" s="17">
        <f t="shared" si="85"/>
        <v>0</v>
      </c>
      <c r="K216" s="18">
        <f>'Table 6'!P214</f>
        <v>28.2</v>
      </c>
      <c r="L216" s="35" t="str">
        <f t="shared" si="76"/>
        <v/>
      </c>
      <c r="M216" s="35" t="str">
        <f t="shared" si="77"/>
        <v/>
      </c>
      <c r="N216" s="36">
        <f>HLOOKUP($P$1,'Table 6'!$B$2:$P$266,A216,FALSE)</f>
        <v>34.4</v>
      </c>
      <c r="O216" s="35" t="str">
        <f t="shared" si="78"/>
        <v/>
      </c>
      <c r="P216" s="35" t="str">
        <f t="shared" si="79"/>
        <v/>
      </c>
    </row>
    <row r="217" spans="1:16" s="6" customFormat="1">
      <c r="A217" s="10">
        <f>'Table 6'!A215</f>
        <v>214</v>
      </c>
      <c r="B217" s="23" t="str">
        <f>'Table 6'!B215</f>
        <v>ETHNIC FOODS &amp; FAST FOODS</v>
      </c>
      <c r="C217" s="27"/>
      <c r="D217" s="27"/>
      <c r="E217" s="27"/>
      <c r="F217" s="27"/>
      <c r="G217" s="27"/>
      <c r="H217" s="27"/>
      <c r="I217" s="28"/>
      <c r="J217" s="28"/>
      <c r="K217" s="110"/>
      <c r="L217" s="110"/>
      <c r="M217" s="110"/>
      <c r="N217" s="110"/>
      <c r="O217" s="110"/>
      <c r="P217" s="110"/>
    </row>
    <row r="218" spans="1:16" s="6" customFormat="1">
      <c r="A218" s="10">
        <f>'Table 6'!A216</f>
        <v>215</v>
      </c>
      <c r="B218" s="15" t="str">
        <f>'Table 6'!B216</f>
        <v>Asian style foods</v>
      </c>
      <c r="C218" s="26"/>
      <c r="D218" s="26"/>
      <c r="E218" s="26"/>
      <c r="F218" s="26"/>
      <c r="G218" s="16">
        <f t="shared" si="72"/>
        <v>0</v>
      </c>
      <c r="H218" s="16">
        <f t="shared" si="73"/>
        <v>0</v>
      </c>
      <c r="I218" s="17">
        <f t="shared" ref="I218" si="86">IF((COUNTA(C218)=0),0,(C218)/(C218+E218))</f>
        <v>0</v>
      </c>
      <c r="J218" s="17">
        <f t="shared" ref="J218" si="87">IF((COUNTA(C218:D218)=0),0,(C218+D218)/(C218+D218+E218))</f>
        <v>0</v>
      </c>
      <c r="K218" s="18">
        <f>'Table 6'!P216</f>
        <v>27.4</v>
      </c>
      <c r="L218" s="35" t="str">
        <f t="shared" si="76"/>
        <v/>
      </c>
      <c r="M218" s="35" t="str">
        <f t="shared" si="77"/>
        <v/>
      </c>
      <c r="N218" s="36">
        <f>HLOOKUP($P$1,'Table 6'!$B$2:$P$266,A218,FALSE)</f>
        <v>31.8</v>
      </c>
      <c r="O218" s="35" t="str">
        <f t="shared" si="78"/>
        <v/>
      </c>
      <c r="P218" s="35" t="str">
        <f t="shared" si="79"/>
        <v/>
      </c>
    </row>
    <row r="219" spans="1:16" s="6" customFormat="1">
      <c r="A219" s="10">
        <f>'Table 6'!A217</f>
        <v>216</v>
      </c>
      <c r="B219" s="15" t="str">
        <f>'Table 6'!B217</f>
        <v>Indian style foods</v>
      </c>
      <c r="C219" s="26"/>
      <c r="D219" s="26"/>
      <c r="E219" s="26"/>
      <c r="F219" s="26"/>
      <c r="G219" s="16">
        <f t="shared" si="72"/>
        <v>0</v>
      </c>
      <c r="H219" s="16">
        <f t="shared" si="73"/>
        <v>0</v>
      </c>
      <c r="I219" s="17">
        <f t="shared" ref="I219:I221" si="88">IF((COUNTA(C219)=0),0,(C219)/(C219+E219))</f>
        <v>0</v>
      </c>
      <c r="J219" s="17">
        <f t="shared" ref="J219:J221" si="89">IF((COUNTA(C219:D219)=0),0,(C219+D219)/(C219+D219+E219))</f>
        <v>0</v>
      </c>
      <c r="K219" s="18">
        <f>'Table 6'!P217</f>
        <v>13.5</v>
      </c>
      <c r="L219" s="35" t="str">
        <f t="shared" si="76"/>
        <v/>
      </c>
      <c r="M219" s="35" t="str">
        <f t="shared" si="77"/>
        <v/>
      </c>
      <c r="N219" s="36">
        <f>HLOOKUP($P$1,'Table 6'!$B$2:$P$266,A219,FALSE)</f>
        <v>23.9</v>
      </c>
      <c r="O219" s="35" t="str">
        <f t="shared" si="78"/>
        <v/>
      </c>
      <c r="P219" s="35" t="str">
        <f t="shared" si="79"/>
        <v/>
      </c>
    </row>
    <row r="220" spans="1:16" s="6" customFormat="1">
      <c r="A220" s="10">
        <f>'Table 6'!A218</f>
        <v>217</v>
      </c>
      <c r="B220" s="15" t="str">
        <f>'Table 6'!B218</f>
        <v>Mexican style foods</v>
      </c>
      <c r="C220" s="26"/>
      <c r="D220" s="26"/>
      <c r="E220" s="26"/>
      <c r="F220" s="26"/>
      <c r="G220" s="16">
        <f t="shared" si="72"/>
        <v>0</v>
      </c>
      <c r="H220" s="16">
        <f t="shared" si="73"/>
        <v>0</v>
      </c>
      <c r="I220" s="17">
        <f t="shared" si="88"/>
        <v>0</v>
      </c>
      <c r="J220" s="17">
        <f t="shared" si="89"/>
        <v>0</v>
      </c>
      <c r="K220" s="18">
        <f>'Table 6'!P218</f>
        <v>16.7</v>
      </c>
      <c r="L220" s="35" t="str">
        <f t="shared" si="76"/>
        <v/>
      </c>
      <c r="M220" s="35" t="str">
        <f t="shared" si="77"/>
        <v/>
      </c>
      <c r="N220" s="36">
        <f>HLOOKUP($P$1,'Table 6'!$B$2:$P$266,A220,FALSE)</f>
        <v>24.7</v>
      </c>
      <c r="O220" s="35" t="str">
        <f t="shared" si="78"/>
        <v/>
      </c>
      <c r="P220" s="35" t="str">
        <f t="shared" si="79"/>
        <v/>
      </c>
    </row>
    <row r="221" spans="1:16" s="6" customFormat="1">
      <c r="A221" s="10">
        <f>'Table 6'!A219</f>
        <v>218</v>
      </c>
      <c r="B221" s="15" t="str">
        <f>'Table 6'!B219</f>
        <v>Meal from a fast food restaurant</v>
      </c>
      <c r="C221" s="26"/>
      <c r="D221" s="26"/>
      <c r="E221" s="26"/>
      <c r="F221" s="26"/>
      <c r="G221" s="16">
        <f t="shared" si="72"/>
        <v>0</v>
      </c>
      <c r="H221" s="16">
        <f t="shared" si="73"/>
        <v>0</v>
      </c>
      <c r="I221" s="17">
        <f t="shared" si="88"/>
        <v>0</v>
      </c>
      <c r="J221" s="17">
        <f t="shared" si="89"/>
        <v>0</v>
      </c>
      <c r="K221" s="18">
        <f>'Table 6'!P219</f>
        <v>53.6</v>
      </c>
      <c r="L221" s="35" t="str">
        <f t="shared" si="76"/>
        <v/>
      </c>
      <c r="M221" s="35" t="str">
        <f t="shared" si="77"/>
        <v/>
      </c>
      <c r="N221" s="36">
        <f>HLOOKUP($P$1,'Table 6'!$B$2:$P$266,A221,FALSE)</f>
        <v>56.6</v>
      </c>
      <c r="O221" s="35" t="str">
        <f t="shared" si="78"/>
        <v/>
      </c>
      <c r="P221" s="35" t="str">
        <f t="shared" si="79"/>
        <v/>
      </c>
    </row>
    <row r="222" spans="1:16" s="6" customFormat="1">
      <c r="A222" s="10">
        <f>'Table 6'!A220</f>
        <v>219</v>
      </c>
      <c r="B222" s="23" t="str">
        <f>'Table 6'!B220</f>
        <v>BABY FOODS</v>
      </c>
      <c r="C222" s="27"/>
      <c r="D222" s="27"/>
      <c r="E222" s="27"/>
      <c r="F222" s="27"/>
      <c r="G222" s="27"/>
      <c r="H222" s="27"/>
      <c r="I222" s="28"/>
      <c r="J222" s="28"/>
      <c r="K222" s="110"/>
      <c r="L222" s="110"/>
      <c r="M222" s="110"/>
      <c r="N222" s="110"/>
      <c r="O222" s="110"/>
      <c r="P222" s="110"/>
    </row>
    <row r="223" spans="1:16" s="6" customFormat="1">
      <c r="A223" s="10">
        <f>'Table 6'!A221</f>
        <v>220</v>
      </c>
      <c r="B223" s="15" t="str">
        <f>'Table 6'!B221</f>
        <v>Any baby formula</v>
      </c>
      <c r="C223" s="26"/>
      <c r="D223" s="26"/>
      <c r="E223" s="26"/>
      <c r="F223" s="26"/>
      <c r="G223" s="16">
        <f t="shared" si="72"/>
        <v>0</v>
      </c>
      <c r="H223" s="16">
        <f t="shared" si="73"/>
        <v>0</v>
      </c>
      <c r="I223" s="17">
        <f t="shared" ref="I223" si="90">IF((COUNTA(C223)=0),0,(C223)/(C223+E223))</f>
        <v>0</v>
      </c>
      <c r="J223" s="17">
        <f t="shared" ref="J223" si="91">IF((COUNTA(C223:D223)=0),0,(C223+D223)/(C223+D223+E223))</f>
        <v>0</v>
      </c>
      <c r="K223" s="18">
        <f>'Table 6'!P221</f>
        <v>23.1</v>
      </c>
      <c r="L223" s="35" t="str">
        <f t="shared" si="76"/>
        <v/>
      </c>
      <c r="M223" s="35" t="str">
        <f t="shared" si="77"/>
        <v/>
      </c>
      <c r="N223" s="36">
        <f>HLOOKUP($P$1,'Table 6'!$B$2:$P$266,A223,FALSE)</f>
        <v>25.5</v>
      </c>
      <c r="O223" s="35" t="str">
        <f t="shared" si="78"/>
        <v/>
      </c>
      <c r="P223" s="35" t="str">
        <f t="shared" si="79"/>
        <v/>
      </c>
    </row>
    <row r="224" spans="1:16" s="6" customFormat="1">
      <c r="A224" s="10">
        <f>'Table 6'!A222</f>
        <v>221</v>
      </c>
      <c r="B224" s="19" t="str">
        <f>'Table 6'!B222</f>
        <v>Liquid</v>
      </c>
      <c r="C224" s="26"/>
      <c r="D224" s="26"/>
      <c r="E224" s="26"/>
      <c r="F224" s="26"/>
      <c r="G224" s="16">
        <f t="shared" si="72"/>
        <v>0</v>
      </c>
      <c r="H224" s="16">
        <f t="shared" si="73"/>
        <v>0</v>
      </c>
      <c r="I224" s="17">
        <f t="shared" ref="I224:I227" si="92">IF((COUNTA(C224)=0),0,(C224)/(C224+E224))</f>
        <v>0</v>
      </c>
      <c r="J224" s="17">
        <f t="shared" ref="J224:J227" si="93">IF((COUNTA(C224:D224)=0),0,(C224+D224)/(C224+D224+E224))</f>
        <v>0</v>
      </c>
      <c r="K224" s="18">
        <f>'Table 6'!P222</f>
        <v>10.9</v>
      </c>
      <c r="L224" s="35" t="str">
        <f t="shared" si="76"/>
        <v/>
      </c>
      <c r="M224" s="35" t="str">
        <f t="shared" si="77"/>
        <v/>
      </c>
      <c r="N224" s="36">
        <f>HLOOKUP($P$1,'Table 6'!$B$2:$P$266,A224,FALSE)</f>
        <v>10.1</v>
      </c>
      <c r="O224" s="35" t="str">
        <f t="shared" si="78"/>
        <v/>
      </c>
      <c r="P224" s="35" t="str">
        <f t="shared" si="79"/>
        <v/>
      </c>
    </row>
    <row r="225" spans="1:16" s="6" customFormat="1">
      <c r="A225" s="10">
        <f>'Table 6'!A223</f>
        <v>222</v>
      </c>
      <c r="B225" s="19" t="str">
        <f>'Table 6'!B223</f>
        <v>Powder</v>
      </c>
      <c r="C225" s="26"/>
      <c r="D225" s="26"/>
      <c r="E225" s="26"/>
      <c r="F225" s="26"/>
      <c r="G225" s="16">
        <f t="shared" si="72"/>
        <v>0</v>
      </c>
      <c r="H225" s="16">
        <f t="shared" si="73"/>
        <v>0</v>
      </c>
      <c r="I225" s="17">
        <f t="shared" si="92"/>
        <v>0</v>
      </c>
      <c r="J225" s="17">
        <f t="shared" si="93"/>
        <v>0</v>
      </c>
      <c r="K225" s="18">
        <f>'Table 6'!P223</f>
        <v>18.5</v>
      </c>
      <c r="L225" s="35" t="str">
        <f t="shared" si="76"/>
        <v/>
      </c>
      <c r="M225" s="35" t="str">
        <f t="shared" si="77"/>
        <v/>
      </c>
      <c r="N225" s="36">
        <f>HLOOKUP($P$1,'Table 6'!$B$2:$P$266,A225,FALSE)</f>
        <v>22</v>
      </c>
      <c r="O225" s="35" t="str">
        <f t="shared" si="78"/>
        <v/>
      </c>
      <c r="P225" s="35" t="str">
        <f t="shared" si="79"/>
        <v/>
      </c>
    </row>
    <row r="226" spans="1:16" s="6" customFormat="1">
      <c r="A226" s="10">
        <f>'Table 6'!A224</f>
        <v>223</v>
      </c>
      <c r="B226" s="15" t="str">
        <f>'Table 6'!B224</f>
        <v>Store-bought pureed baby food</v>
      </c>
      <c r="C226" s="26"/>
      <c r="D226" s="26"/>
      <c r="E226" s="26"/>
      <c r="F226" s="26"/>
      <c r="G226" s="16">
        <f t="shared" si="72"/>
        <v>0</v>
      </c>
      <c r="H226" s="16">
        <f t="shared" si="73"/>
        <v>0</v>
      </c>
      <c r="I226" s="17">
        <f t="shared" si="92"/>
        <v>0</v>
      </c>
      <c r="J226" s="17">
        <f t="shared" si="93"/>
        <v>0</v>
      </c>
      <c r="K226" s="18">
        <f>'Table 6'!P224</f>
        <v>20.5</v>
      </c>
      <c r="L226" s="35" t="str">
        <f t="shared" si="76"/>
        <v/>
      </c>
      <c r="M226" s="35" t="str">
        <f t="shared" si="77"/>
        <v/>
      </c>
      <c r="N226" s="36">
        <f>HLOOKUP($P$1,'Table 6'!$B$2:$P$266,A226,FALSE)</f>
        <v>25.3</v>
      </c>
      <c r="O226" s="35" t="str">
        <f t="shared" si="78"/>
        <v/>
      </c>
      <c r="P226" s="35" t="str">
        <f t="shared" si="79"/>
        <v/>
      </c>
    </row>
    <row r="227" spans="1:16" s="6" customFormat="1">
      <c r="A227" s="10">
        <f>'Table 6'!A225</f>
        <v>224</v>
      </c>
      <c r="B227" s="15" t="str">
        <f>'Table 6'!B225</f>
        <v>Infant/toddler cereal</v>
      </c>
      <c r="C227" s="26"/>
      <c r="D227" s="26"/>
      <c r="E227" s="26"/>
      <c r="F227" s="26"/>
      <c r="G227" s="16">
        <f t="shared" si="72"/>
        <v>0</v>
      </c>
      <c r="H227" s="16">
        <f t="shared" si="73"/>
        <v>0</v>
      </c>
      <c r="I227" s="17">
        <f t="shared" si="92"/>
        <v>0</v>
      </c>
      <c r="J227" s="17">
        <f t="shared" si="93"/>
        <v>0</v>
      </c>
      <c r="K227" s="18">
        <f>'Table 6'!P225</f>
        <v>22.9</v>
      </c>
      <c r="L227" s="35" t="str">
        <f t="shared" si="76"/>
        <v/>
      </c>
      <c r="M227" s="35" t="str">
        <f t="shared" si="77"/>
        <v/>
      </c>
      <c r="N227" s="36">
        <f>HLOOKUP($P$1,'Table 6'!$B$2:$P$266,A227,FALSE)</f>
        <v>22</v>
      </c>
      <c r="O227" s="35" t="str">
        <f t="shared" si="78"/>
        <v/>
      </c>
      <c r="P227" s="35" t="str">
        <f t="shared" si="79"/>
        <v/>
      </c>
    </row>
    <row r="228" spans="1:16" s="6" customFormat="1">
      <c r="A228" s="10">
        <f>'Table 6'!A226</f>
        <v>225</v>
      </c>
      <c r="B228" s="23" t="str">
        <f>'Table 6'!B226</f>
        <v>WATER</v>
      </c>
      <c r="C228" s="27"/>
      <c r="D228" s="27"/>
      <c r="E228" s="27"/>
      <c r="F228" s="27"/>
      <c r="G228" s="27"/>
      <c r="H228" s="27"/>
      <c r="I228" s="28"/>
      <c r="J228" s="28"/>
      <c r="K228" s="110"/>
      <c r="L228" s="110"/>
      <c r="M228" s="110"/>
      <c r="N228" s="110"/>
      <c r="O228" s="110"/>
      <c r="P228" s="110"/>
    </row>
    <row r="229" spans="1:16" s="6" customFormat="1">
      <c r="A229" s="10">
        <f>'Table 6'!A227</f>
        <v>226</v>
      </c>
      <c r="B229" s="15" t="str">
        <f>'Table 6'!B227</f>
        <v>Primary drinking water source</v>
      </c>
      <c r="C229" s="26"/>
      <c r="D229" s="26"/>
      <c r="E229" s="26"/>
      <c r="F229" s="26"/>
      <c r="G229" s="16"/>
      <c r="H229" s="16"/>
      <c r="I229" s="17"/>
      <c r="J229" s="17"/>
      <c r="K229" s="18"/>
      <c r="L229" s="35" t="str">
        <f t="shared" si="76"/>
        <v/>
      </c>
      <c r="M229" s="35" t="str">
        <f t="shared" si="77"/>
        <v/>
      </c>
      <c r="N229" s="36"/>
      <c r="O229" s="35" t="str">
        <f t="shared" si="78"/>
        <v/>
      </c>
      <c r="P229" s="35" t="str">
        <f t="shared" si="79"/>
        <v/>
      </c>
    </row>
    <row r="230" spans="1:16" s="6" customFormat="1">
      <c r="A230" s="10">
        <f>'Table 6'!A228</f>
        <v>227</v>
      </c>
      <c r="B230" s="19" t="str">
        <f>'Table 6'!B228</f>
        <v>Municipal water</v>
      </c>
      <c r="C230" s="26"/>
      <c r="D230" s="26"/>
      <c r="E230" s="26"/>
      <c r="F230" s="26"/>
      <c r="G230" s="16">
        <f t="shared" si="72"/>
        <v>0</v>
      </c>
      <c r="H230" s="16">
        <f t="shared" si="73"/>
        <v>0</v>
      </c>
      <c r="I230" s="17">
        <f t="shared" ref="I230" si="94">IF((COUNTA(C230)=0),0,(C230)/(C230+E230))</f>
        <v>0</v>
      </c>
      <c r="J230" s="17">
        <f t="shared" ref="J230" si="95">IF((COUNTA(C230:D230)=0),0,(C230+D230)/(C230+D230+E230))</f>
        <v>0</v>
      </c>
      <c r="K230" s="18">
        <f>'Table 6'!P228</f>
        <v>68.5</v>
      </c>
      <c r="L230" s="35" t="str">
        <f t="shared" si="76"/>
        <v/>
      </c>
      <c r="M230" s="35" t="str">
        <f t="shared" si="77"/>
        <v/>
      </c>
      <c r="N230" s="36">
        <f>HLOOKUP($P$1,'Table 6'!$B$2:$P$266,A230,FALSE)</f>
        <v>77.900000000000006</v>
      </c>
      <c r="O230" s="35" t="str">
        <f t="shared" si="78"/>
        <v/>
      </c>
      <c r="P230" s="35" t="str">
        <f t="shared" si="79"/>
        <v/>
      </c>
    </row>
    <row r="231" spans="1:16" s="6" customFormat="1">
      <c r="A231" s="10">
        <f>'Table 6'!A229</f>
        <v>228</v>
      </c>
      <c r="B231" s="19" t="str">
        <f>'Table 6'!B229</f>
        <v>Private well</v>
      </c>
      <c r="C231" s="26"/>
      <c r="D231" s="26"/>
      <c r="E231" s="26"/>
      <c r="F231" s="26"/>
      <c r="G231" s="16">
        <f t="shared" si="72"/>
        <v>0</v>
      </c>
      <c r="H231" s="16">
        <f t="shared" si="73"/>
        <v>0</v>
      </c>
      <c r="I231" s="17">
        <f t="shared" ref="I231:I243" si="96">IF((COUNTA(C231)=0),0,(C231)/(C231+E231))</f>
        <v>0</v>
      </c>
      <c r="J231" s="17">
        <f t="shared" ref="J231:J243" si="97">IF((COUNTA(C231:D231)=0),0,(C231+D231)/(C231+D231+E231))</f>
        <v>0</v>
      </c>
      <c r="K231" s="18">
        <f>'Table 6'!P229</f>
        <v>10.8</v>
      </c>
      <c r="L231" s="35" t="str">
        <f t="shared" si="76"/>
        <v/>
      </c>
      <c r="M231" s="35" t="str">
        <f t="shared" si="77"/>
        <v/>
      </c>
      <c r="N231" s="36">
        <f>HLOOKUP($P$1,'Table 6'!$B$2:$P$266,A231,FALSE)</f>
        <v>7.1</v>
      </c>
      <c r="O231" s="35" t="str">
        <f t="shared" si="78"/>
        <v/>
      </c>
      <c r="P231" s="35" t="str">
        <f t="shared" si="79"/>
        <v/>
      </c>
    </row>
    <row r="232" spans="1:16" s="6" customFormat="1">
      <c r="A232" s="10">
        <f>'Table 6'!A230</f>
        <v>229</v>
      </c>
      <c r="B232" s="19" t="str">
        <f>'Table 6'!B230</f>
        <v>Store-bought bottled water</v>
      </c>
      <c r="C232" s="26"/>
      <c r="D232" s="26"/>
      <c r="E232" s="26"/>
      <c r="F232" s="26"/>
      <c r="G232" s="16">
        <f t="shared" si="72"/>
        <v>0</v>
      </c>
      <c r="H232" s="16">
        <f t="shared" si="73"/>
        <v>0</v>
      </c>
      <c r="I232" s="17">
        <f t="shared" si="96"/>
        <v>0</v>
      </c>
      <c r="J232" s="17">
        <f t="shared" si="97"/>
        <v>0</v>
      </c>
      <c r="K232" s="18">
        <f>'Table 6'!P230</f>
        <v>18.8</v>
      </c>
      <c r="L232" s="35" t="str">
        <f t="shared" si="76"/>
        <v/>
      </c>
      <c r="M232" s="35" t="str">
        <f t="shared" si="77"/>
        <v/>
      </c>
      <c r="N232" s="36">
        <f>HLOOKUP($P$1,'Table 6'!$B$2:$P$266,A232,FALSE)</f>
        <v>12.1</v>
      </c>
      <c r="O232" s="35" t="str">
        <f t="shared" si="78"/>
        <v/>
      </c>
      <c r="P232" s="35" t="str">
        <f t="shared" si="79"/>
        <v/>
      </c>
    </row>
    <row r="233" spans="1:16" s="6" customFormat="1">
      <c r="A233" s="10">
        <f>'Table 6'!A231</f>
        <v>230</v>
      </c>
      <c r="B233" s="15" t="str">
        <f>'Table 6'!B231</f>
        <v>Raw water consumption</v>
      </c>
      <c r="C233" s="26"/>
      <c r="D233" s="26"/>
      <c r="E233" s="26"/>
      <c r="F233" s="26"/>
      <c r="G233" s="16">
        <f t="shared" si="72"/>
        <v>0</v>
      </c>
      <c r="H233" s="16">
        <f t="shared" si="73"/>
        <v>0</v>
      </c>
      <c r="I233" s="17">
        <f t="shared" si="96"/>
        <v>0</v>
      </c>
      <c r="J233" s="17">
        <f t="shared" si="97"/>
        <v>0</v>
      </c>
      <c r="K233" s="18">
        <f>'Table 6'!P231</f>
        <v>2.6</v>
      </c>
      <c r="L233" s="35" t="str">
        <f t="shared" si="76"/>
        <v/>
      </c>
      <c r="M233" s="35" t="str">
        <f t="shared" si="77"/>
        <v/>
      </c>
      <c r="N233" s="36">
        <f>HLOOKUP($P$1,'Table 6'!$B$2:$P$266,A233,FALSE)</f>
        <v>3.2</v>
      </c>
      <c r="O233" s="35" t="str">
        <f t="shared" si="78"/>
        <v/>
      </c>
      <c r="P233" s="35" t="str">
        <f t="shared" si="79"/>
        <v/>
      </c>
    </row>
    <row r="234" spans="1:16" s="6" customFormat="1">
      <c r="A234" s="10">
        <f>'Table 6'!A232</f>
        <v>231</v>
      </c>
      <c r="B234" s="15" t="str">
        <f>'Table 6'!B232</f>
        <v>Swim or go into any water</v>
      </c>
      <c r="C234" s="26"/>
      <c r="D234" s="26"/>
      <c r="E234" s="26"/>
      <c r="F234" s="26"/>
      <c r="G234" s="16">
        <f t="shared" si="72"/>
        <v>0</v>
      </c>
      <c r="H234" s="16">
        <f t="shared" si="73"/>
        <v>0</v>
      </c>
      <c r="I234" s="17">
        <f t="shared" si="96"/>
        <v>0</v>
      </c>
      <c r="J234" s="17">
        <f t="shared" si="97"/>
        <v>0</v>
      </c>
      <c r="K234" s="18">
        <f>'Table 6'!P232</f>
        <v>13.1</v>
      </c>
      <c r="L234" s="35" t="str">
        <f t="shared" si="76"/>
        <v/>
      </c>
      <c r="M234" s="35" t="str">
        <f t="shared" si="77"/>
        <v/>
      </c>
      <c r="N234" s="36">
        <f>HLOOKUP($P$1,'Table 6'!$B$2:$P$266,A234,FALSE)</f>
        <v>18.600000000000001</v>
      </c>
      <c r="O234" s="35" t="str">
        <f t="shared" si="78"/>
        <v/>
      </c>
      <c r="P234" s="35" t="str">
        <f t="shared" si="79"/>
        <v/>
      </c>
    </row>
    <row r="235" spans="1:16" s="6" customFormat="1">
      <c r="A235" s="10">
        <f>'Table 6'!A233</f>
        <v>232</v>
      </c>
      <c r="B235" s="19" t="str">
        <f>'Table 6'!B233</f>
        <v>Swim or go into any natural water</v>
      </c>
      <c r="C235" s="26"/>
      <c r="D235" s="26"/>
      <c r="E235" s="26"/>
      <c r="F235" s="26"/>
      <c r="G235" s="16">
        <f t="shared" si="72"/>
        <v>0</v>
      </c>
      <c r="H235" s="16">
        <f t="shared" si="73"/>
        <v>0</v>
      </c>
      <c r="I235" s="17">
        <f t="shared" si="96"/>
        <v>0</v>
      </c>
      <c r="J235" s="17">
        <f t="shared" si="97"/>
        <v>0</v>
      </c>
      <c r="K235" s="18">
        <f>'Table 6'!P233</f>
        <v>4</v>
      </c>
      <c r="L235" s="35" t="str">
        <f t="shared" si="76"/>
        <v/>
      </c>
      <c r="M235" s="35" t="str">
        <f t="shared" si="77"/>
        <v/>
      </c>
      <c r="N235" s="36">
        <f>HLOOKUP($P$1,'Table 6'!$B$2:$P$266,A235,FALSE)</f>
        <v>9.6</v>
      </c>
      <c r="O235" s="35" t="str">
        <f t="shared" si="78"/>
        <v/>
      </c>
      <c r="P235" s="35" t="str">
        <f t="shared" si="79"/>
        <v/>
      </c>
    </row>
    <row r="236" spans="1:16" s="6" customFormat="1">
      <c r="A236" s="10">
        <f>'Table 6'!A234</f>
        <v>233</v>
      </c>
      <c r="B236" s="20" t="str">
        <f>'Table 6'!B234</f>
        <v>Ocean</v>
      </c>
      <c r="C236" s="26"/>
      <c r="D236" s="26"/>
      <c r="E236" s="26"/>
      <c r="F236" s="26"/>
      <c r="G236" s="16">
        <f t="shared" si="72"/>
        <v>0</v>
      </c>
      <c r="H236" s="16">
        <f t="shared" si="73"/>
        <v>0</v>
      </c>
      <c r="I236" s="17">
        <f t="shared" si="96"/>
        <v>0</v>
      </c>
      <c r="J236" s="17">
        <f t="shared" si="97"/>
        <v>0</v>
      </c>
      <c r="K236" s="18">
        <f>'Table 6'!P234</f>
        <v>1.2</v>
      </c>
      <c r="L236" s="35" t="str">
        <f t="shared" si="76"/>
        <v/>
      </c>
      <c r="M236" s="35" t="str">
        <f t="shared" si="77"/>
        <v/>
      </c>
      <c r="N236" s="36">
        <f>HLOOKUP($P$1,'Table 6'!$B$2:$P$266,A236,FALSE)</f>
        <v>6.7</v>
      </c>
      <c r="O236" s="35" t="str">
        <f t="shared" si="78"/>
        <v/>
      </c>
      <c r="P236" s="35" t="str">
        <f t="shared" si="79"/>
        <v/>
      </c>
    </row>
    <row r="237" spans="1:16" s="6" customFormat="1">
      <c r="A237" s="10">
        <f>'Table 6'!A235</f>
        <v>234</v>
      </c>
      <c r="B237" s="20" t="str">
        <f>'Table 6'!B235</f>
        <v>Lake</v>
      </c>
      <c r="C237" s="26"/>
      <c r="D237" s="26"/>
      <c r="E237" s="26"/>
      <c r="F237" s="26"/>
      <c r="G237" s="16">
        <f t="shared" si="72"/>
        <v>0</v>
      </c>
      <c r="H237" s="16">
        <f t="shared" si="73"/>
        <v>0</v>
      </c>
      <c r="I237" s="17">
        <f t="shared" si="96"/>
        <v>0</v>
      </c>
      <c r="J237" s="17">
        <f t="shared" si="97"/>
        <v>0</v>
      </c>
      <c r="K237" s="18">
        <f>'Table 6'!P235</f>
        <v>2.6</v>
      </c>
      <c r="L237" s="35" t="str">
        <f t="shared" si="76"/>
        <v/>
      </c>
      <c r="M237" s="35" t="str">
        <f t="shared" si="77"/>
        <v/>
      </c>
      <c r="N237" s="36">
        <f>HLOOKUP($P$1,'Table 6'!$B$2:$P$266,A237,FALSE)</f>
        <v>3.3</v>
      </c>
      <c r="O237" s="35" t="str">
        <f t="shared" si="78"/>
        <v/>
      </c>
      <c r="P237" s="35" t="str">
        <f t="shared" si="79"/>
        <v/>
      </c>
    </row>
    <row r="238" spans="1:16" s="6" customFormat="1">
      <c r="A238" s="10">
        <f>'Table 6'!A236</f>
        <v>235</v>
      </c>
      <c r="B238" s="20" t="str">
        <f>'Table 6'!B236</f>
        <v>River</v>
      </c>
      <c r="C238" s="26"/>
      <c r="D238" s="26"/>
      <c r="E238" s="26"/>
      <c r="F238" s="26"/>
      <c r="G238" s="16">
        <f t="shared" si="72"/>
        <v>0</v>
      </c>
      <c r="H238" s="16">
        <f t="shared" si="73"/>
        <v>0</v>
      </c>
      <c r="I238" s="17">
        <f t="shared" si="96"/>
        <v>0</v>
      </c>
      <c r="J238" s="17">
        <f t="shared" si="97"/>
        <v>0</v>
      </c>
      <c r="K238" s="18">
        <f>'Table 6'!P236</f>
        <v>0.8</v>
      </c>
      <c r="L238" s="35" t="str">
        <f t="shared" si="76"/>
        <v/>
      </c>
      <c r="M238" s="35" t="str">
        <f t="shared" si="77"/>
        <v/>
      </c>
      <c r="N238" s="36">
        <f>HLOOKUP($P$1,'Table 6'!$B$2:$P$266,A238,FALSE)</f>
        <v>1</v>
      </c>
      <c r="O238" s="35" t="str">
        <f t="shared" si="78"/>
        <v/>
      </c>
      <c r="P238" s="35" t="str">
        <f t="shared" si="79"/>
        <v/>
      </c>
    </row>
    <row r="239" spans="1:16" s="6" customFormat="1">
      <c r="A239" s="10">
        <f>'Table 6'!A237</f>
        <v>236</v>
      </c>
      <c r="B239" s="20" t="str">
        <f>'Table 6'!B237</f>
        <v>Natural hot spring</v>
      </c>
      <c r="C239" s="26"/>
      <c r="D239" s="26"/>
      <c r="E239" s="26"/>
      <c r="F239" s="26"/>
      <c r="G239" s="16">
        <f t="shared" si="72"/>
        <v>0</v>
      </c>
      <c r="H239" s="16">
        <f t="shared" si="73"/>
        <v>0</v>
      </c>
      <c r="I239" s="17">
        <f t="shared" si="96"/>
        <v>0</v>
      </c>
      <c r="J239" s="17">
        <f t="shared" si="97"/>
        <v>0</v>
      </c>
      <c r="K239" s="18">
        <f>'Table 6'!P237</f>
        <v>0.3</v>
      </c>
      <c r="L239" s="35" t="str">
        <f t="shared" si="76"/>
        <v/>
      </c>
      <c r="M239" s="35" t="str">
        <f t="shared" si="77"/>
        <v/>
      </c>
      <c r="N239" s="36">
        <f>HLOOKUP($P$1,'Table 6'!$B$2:$P$266,A239,FALSE)</f>
        <v>0.2</v>
      </c>
      <c r="O239" s="35" t="str">
        <f t="shared" si="78"/>
        <v/>
      </c>
      <c r="P239" s="35" t="str">
        <f t="shared" si="79"/>
        <v/>
      </c>
    </row>
    <row r="240" spans="1:16" s="6" customFormat="1">
      <c r="A240" s="10">
        <f>'Table 6'!A238</f>
        <v>237</v>
      </c>
      <c r="B240" s="19" t="str">
        <f>'Table 6'!B238</f>
        <v>Pool</v>
      </c>
      <c r="C240" s="26"/>
      <c r="D240" s="26"/>
      <c r="E240" s="26"/>
      <c r="F240" s="26"/>
      <c r="G240" s="16">
        <f t="shared" si="72"/>
        <v>0</v>
      </c>
      <c r="H240" s="16">
        <f t="shared" si="73"/>
        <v>0</v>
      </c>
      <c r="I240" s="17">
        <f t="shared" si="96"/>
        <v>0</v>
      </c>
      <c r="J240" s="17">
        <f t="shared" si="97"/>
        <v>0</v>
      </c>
      <c r="K240" s="18">
        <f>'Table 6'!P238</f>
        <v>9.6999999999999993</v>
      </c>
      <c r="L240" s="35" t="str">
        <f t="shared" si="76"/>
        <v/>
      </c>
      <c r="M240" s="35" t="str">
        <f t="shared" si="77"/>
        <v/>
      </c>
      <c r="N240" s="36">
        <f>HLOOKUP($P$1,'Table 6'!$B$2:$P$266,A240,FALSE)</f>
        <v>13</v>
      </c>
      <c r="O240" s="35" t="str">
        <f t="shared" si="78"/>
        <v/>
      </c>
      <c r="P240" s="35" t="str">
        <f t="shared" si="79"/>
        <v/>
      </c>
    </row>
    <row r="241" spans="1:16" s="6" customFormat="1">
      <c r="A241" s="10">
        <f>'Table 6'!A239</f>
        <v>238</v>
      </c>
      <c r="B241" s="19" t="str">
        <f>'Table 6'!B239</f>
        <v>Hot tub</v>
      </c>
      <c r="C241" s="26"/>
      <c r="D241" s="26"/>
      <c r="E241" s="26"/>
      <c r="F241" s="26"/>
      <c r="G241" s="16">
        <f t="shared" si="72"/>
        <v>0</v>
      </c>
      <c r="H241" s="16">
        <f t="shared" si="73"/>
        <v>0</v>
      </c>
      <c r="I241" s="17">
        <f t="shared" si="96"/>
        <v>0</v>
      </c>
      <c r="J241" s="17">
        <f t="shared" si="97"/>
        <v>0</v>
      </c>
      <c r="K241" s="18">
        <f>'Table 6'!P239</f>
        <v>3.4</v>
      </c>
      <c r="L241" s="35" t="str">
        <f t="shared" si="76"/>
        <v/>
      </c>
      <c r="M241" s="35" t="str">
        <f t="shared" si="77"/>
        <v/>
      </c>
      <c r="N241" s="36">
        <f>HLOOKUP($P$1,'Table 6'!$B$2:$P$266,A241,FALSE)</f>
        <v>5.7</v>
      </c>
      <c r="O241" s="35" t="str">
        <f t="shared" si="78"/>
        <v/>
      </c>
      <c r="P241" s="35" t="str">
        <f t="shared" si="79"/>
        <v/>
      </c>
    </row>
    <row r="242" spans="1:16" s="6" customFormat="1">
      <c r="A242" s="10">
        <f>'Table 6'!A240</f>
        <v>239</v>
      </c>
      <c r="B242" s="19" t="str">
        <f>'Table 6'!B240</f>
        <v>Recreational waterpark</v>
      </c>
      <c r="C242" s="26"/>
      <c r="D242" s="26"/>
      <c r="E242" s="26"/>
      <c r="F242" s="26"/>
      <c r="G242" s="16">
        <f t="shared" si="72"/>
        <v>0</v>
      </c>
      <c r="H242" s="16">
        <f t="shared" si="73"/>
        <v>0</v>
      </c>
      <c r="I242" s="17">
        <f t="shared" si="96"/>
        <v>0</v>
      </c>
      <c r="J242" s="17">
        <f t="shared" si="97"/>
        <v>0</v>
      </c>
      <c r="K242" s="18">
        <f>'Table 6'!P240</f>
        <v>1.6</v>
      </c>
      <c r="L242" s="35" t="str">
        <f t="shared" si="76"/>
        <v/>
      </c>
      <c r="M242" s="35" t="str">
        <f t="shared" si="77"/>
        <v/>
      </c>
      <c r="N242" s="36">
        <f>HLOOKUP($P$1,'Table 6'!$B$2:$P$266,A242,FALSE)</f>
        <v>1.3</v>
      </c>
      <c r="O242" s="35" t="str">
        <f t="shared" si="78"/>
        <v/>
      </c>
      <c r="P242" s="35" t="str">
        <f t="shared" si="79"/>
        <v/>
      </c>
    </row>
    <row r="243" spans="1:16" s="6" customFormat="1" ht="22.5">
      <c r="A243" s="10">
        <f>'Table 6'!A241</f>
        <v>240</v>
      </c>
      <c r="B243" s="15" t="str">
        <f>'Table 6'!B241</f>
        <v>Swim or go into a swimming facility in the last 4 weeks</v>
      </c>
      <c r="C243" s="26"/>
      <c r="D243" s="26"/>
      <c r="E243" s="26"/>
      <c r="F243" s="26"/>
      <c r="G243" s="16">
        <f t="shared" si="72"/>
        <v>0</v>
      </c>
      <c r="H243" s="16">
        <f t="shared" si="73"/>
        <v>0</v>
      </c>
      <c r="I243" s="17">
        <f t="shared" si="96"/>
        <v>0</v>
      </c>
      <c r="J243" s="17">
        <f t="shared" si="97"/>
        <v>0</v>
      </c>
      <c r="K243" s="18">
        <f>'Table 6'!P241</f>
        <v>19.3</v>
      </c>
      <c r="L243" s="35" t="str">
        <f t="shared" si="76"/>
        <v/>
      </c>
      <c r="M243" s="35" t="str">
        <f t="shared" si="77"/>
        <v/>
      </c>
      <c r="N243" s="36">
        <f>HLOOKUP($P$1,'Table 6'!$B$2:$P$266,A243,FALSE)</f>
        <v>25.5</v>
      </c>
      <c r="O243" s="35" t="str">
        <f t="shared" si="78"/>
        <v/>
      </c>
      <c r="P243" s="35" t="str">
        <f t="shared" si="79"/>
        <v/>
      </c>
    </row>
    <row r="244" spans="1:16" s="6" customFormat="1">
      <c r="A244" s="10">
        <f>'Table 6'!A242</f>
        <v>241</v>
      </c>
      <c r="B244" s="23" t="str">
        <f>'Table 6'!B242</f>
        <v>ANIMAL CONTACT</v>
      </c>
      <c r="C244" s="27"/>
      <c r="D244" s="27"/>
      <c r="E244" s="27"/>
      <c r="F244" s="27"/>
      <c r="G244" s="27"/>
      <c r="H244" s="27"/>
      <c r="I244" s="28"/>
      <c r="J244" s="28"/>
      <c r="K244" s="110"/>
      <c r="L244" s="110"/>
      <c r="M244" s="110"/>
      <c r="N244" s="110"/>
      <c r="O244" s="110"/>
      <c r="P244" s="110"/>
    </row>
    <row r="245" spans="1:16" s="6" customFormat="1" ht="22.5">
      <c r="A245" s="10">
        <f>'Table 6'!A243</f>
        <v>242</v>
      </c>
      <c r="B245" s="15" t="str">
        <f>'Table 6'!B243</f>
        <v>Any contact with animals, animal waste, habitat or food</v>
      </c>
      <c r="C245" s="26"/>
      <c r="D245" s="26"/>
      <c r="E245" s="26"/>
      <c r="F245" s="26"/>
      <c r="G245" s="16">
        <f t="shared" si="72"/>
        <v>0</v>
      </c>
      <c r="H245" s="16">
        <f t="shared" si="73"/>
        <v>0</v>
      </c>
      <c r="I245" s="17">
        <f t="shared" ref="I245" si="98">IF((COUNTA(C245)=0),0,(C245)/(C245+E245))</f>
        <v>0</v>
      </c>
      <c r="J245" s="17">
        <f t="shared" ref="J245" si="99">IF((COUNTA(C245:D245)=0),0,(C245+D245)/(C245+D245+E245))</f>
        <v>0</v>
      </c>
      <c r="K245" s="18">
        <f>'Table 6'!P243</f>
        <v>63.4</v>
      </c>
      <c r="L245" s="35" t="str">
        <f t="shared" si="76"/>
        <v/>
      </c>
      <c r="M245" s="35" t="str">
        <f t="shared" si="77"/>
        <v/>
      </c>
      <c r="N245" s="36">
        <f>HLOOKUP($P$1,'Table 6'!$B$2:$P$266,A245,FALSE)</f>
        <v>66.8</v>
      </c>
      <c r="O245" s="35" t="str">
        <f t="shared" si="78"/>
        <v/>
      </c>
      <c r="P245" s="35" t="str">
        <f t="shared" si="79"/>
        <v/>
      </c>
    </row>
    <row r="246" spans="1:16" s="6" customFormat="1">
      <c r="A246" s="10">
        <f>'Table 6'!A244</f>
        <v>243</v>
      </c>
      <c r="B246" s="19" t="str">
        <f>'Table 6'!B244</f>
        <v>Cat</v>
      </c>
      <c r="C246" s="26"/>
      <c r="D246" s="26"/>
      <c r="E246" s="26"/>
      <c r="F246" s="26"/>
      <c r="G246" s="16">
        <f t="shared" si="72"/>
        <v>0</v>
      </c>
      <c r="H246" s="16">
        <f t="shared" si="73"/>
        <v>0</v>
      </c>
      <c r="I246" s="17">
        <f t="shared" ref="I246:I268" si="100">IF((COUNTA(C246)=0),0,(C246)/(C246+E246))</f>
        <v>0</v>
      </c>
      <c r="J246" s="17">
        <f t="shared" ref="J246:J268" si="101">IF((COUNTA(C246:D246)=0),0,(C246+D246)/(C246+D246+E246))</f>
        <v>0</v>
      </c>
      <c r="K246" s="18">
        <f>'Table 6'!P244</f>
        <v>31.9</v>
      </c>
      <c r="L246" s="35" t="str">
        <f t="shared" si="76"/>
        <v/>
      </c>
      <c r="M246" s="35" t="str">
        <f t="shared" si="77"/>
        <v/>
      </c>
      <c r="N246" s="36">
        <f>HLOOKUP($P$1,'Table 6'!$B$2:$P$266,A246,FALSE)</f>
        <v>34.1</v>
      </c>
      <c r="O246" s="35" t="str">
        <f t="shared" si="78"/>
        <v/>
      </c>
      <c r="P246" s="35" t="str">
        <f t="shared" si="79"/>
        <v/>
      </c>
    </row>
    <row r="247" spans="1:16" s="6" customFormat="1">
      <c r="A247" s="10">
        <f>'Table 6'!A245</f>
        <v>244</v>
      </c>
      <c r="B247" s="19" t="str">
        <f>'Table 6'!B245</f>
        <v>Dog</v>
      </c>
      <c r="C247" s="26"/>
      <c r="D247" s="26"/>
      <c r="E247" s="26"/>
      <c r="F247" s="26"/>
      <c r="G247" s="16">
        <f t="shared" si="72"/>
        <v>0</v>
      </c>
      <c r="H247" s="16">
        <f t="shared" si="73"/>
        <v>0</v>
      </c>
      <c r="I247" s="17">
        <f t="shared" si="100"/>
        <v>0</v>
      </c>
      <c r="J247" s="17">
        <f t="shared" si="101"/>
        <v>0</v>
      </c>
      <c r="K247" s="18">
        <f>'Table 6'!P245</f>
        <v>43.3</v>
      </c>
      <c r="L247" s="35" t="str">
        <f t="shared" si="76"/>
        <v/>
      </c>
      <c r="M247" s="35" t="str">
        <f t="shared" si="77"/>
        <v/>
      </c>
      <c r="N247" s="36">
        <f>HLOOKUP($P$1,'Table 6'!$B$2:$P$266,A247,FALSE)</f>
        <v>50.7</v>
      </c>
      <c r="O247" s="35" t="str">
        <f t="shared" si="78"/>
        <v/>
      </c>
      <c r="P247" s="35" t="str">
        <f t="shared" si="79"/>
        <v/>
      </c>
    </row>
    <row r="248" spans="1:16" s="6" customFormat="1">
      <c r="A248" s="10">
        <f>'Table 6'!A246</f>
        <v>245</v>
      </c>
      <c r="B248" s="19" t="str">
        <f>'Table 6'!B246</f>
        <v>Bird</v>
      </c>
      <c r="C248" s="26"/>
      <c r="D248" s="26"/>
      <c r="E248" s="26"/>
      <c r="F248" s="26"/>
      <c r="G248" s="16">
        <f t="shared" si="72"/>
        <v>0</v>
      </c>
      <c r="H248" s="16">
        <f t="shared" si="73"/>
        <v>0</v>
      </c>
      <c r="I248" s="17">
        <f t="shared" si="100"/>
        <v>0</v>
      </c>
      <c r="J248" s="17">
        <f t="shared" si="101"/>
        <v>0</v>
      </c>
      <c r="K248" s="18">
        <f>'Table 6'!P246</f>
        <v>2.6</v>
      </c>
      <c r="L248" s="35" t="str">
        <f t="shared" si="76"/>
        <v/>
      </c>
      <c r="M248" s="35" t="str">
        <f t="shared" si="77"/>
        <v/>
      </c>
      <c r="N248" s="36">
        <f>HLOOKUP($P$1,'Table 6'!$B$2:$P$266,A248,FALSE)</f>
        <v>3.3</v>
      </c>
      <c r="O248" s="35" t="str">
        <f t="shared" si="78"/>
        <v/>
      </c>
      <c r="P248" s="35" t="str">
        <f t="shared" si="79"/>
        <v/>
      </c>
    </row>
    <row r="249" spans="1:16" s="6" customFormat="1">
      <c r="A249" s="10">
        <f>'Table 6'!A247</f>
        <v>246</v>
      </c>
      <c r="B249" s="19" t="str">
        <f>'Table 6'!B247</f>
        <v>Reptile</v>
      </c>
      <c r="C249" s="26"/>
      <c r="D249" s="26"/>
      <c r="E249" s="26"/>
      <c r="F249" s="26"/>
      <c r="G249" s="16">
        <f t="shared" si="72"/>
        <v>0</v>
      </c>
      <c r="H249" s="16">
        <f t="shared" si="73"/>
        <v>0</v>
      </c>
      <c r="I249" s="17">
        <f t="shared" si="100"/>
        <v>0</v>
      </c>
      <c r="J249" s="17">
        <f t="shared" si="101"/>
        <v>0</v>
      </c>
      <c r="K249" s="18">
        <f>'Table 6'!P247</f>
        <v>1.6</v>
      </c>
      <c r="L249" s="35" t="str">
        <f t="shared" si="76"/>
        <v/>
      </c>
      <c r="M249" s="35" t="str">
        <f t="shared" si="77"/>
        <v/>
      </c>
      <c r="N249" s="36">
        <f>HLOOKUP($P$1,'Table 6'!$B$2:$P$266,A249,FALSE)</f>
        <v>1.1000000000000001</v>
      </c>
      <c r="O249" s="35" t="str">
        <f t="shared" si="78"/>
        <v/>
      </c>
      <c r="P249" s="35" t="str">
        <f t="shared" si="79"/>
        <v/>
      </c>
    </row>
    <row r="250" spans="1:16" s="6" customFormat="1">
      <c r="A250" s="10">
        <f>'Table 6'!A248</f>
        <v>247</v>
      </c>
      <c r="B250" s="19" t="str">
        <f>'Table 6'!B248</f>
        <v>Amphibian</v>
      </c>
      <c r="C250" s="26"/>
      <c r="D250" s="26"/>
      <c r="E250" s="26"/>
      <c r="F250" s="26"/>
      <c r="G250" s="16">
        <f t="shared" si="72"/>
        <v>0</v>
      </c>
      <c r="H250" s="16">
        <f t="shared" si="73"/>
        <v>0</v>
      </c>
      <c r="I250" s="17">
        <f t="shared" si="100"/>
        <v>0</v>
      </c>
      <c r="J250" s="17">
        <f t="shared" si="101"/>
        <v>0</v>
      </c>
      <c r="K250" s="18">
        <f>'Table 6'!P248</f>
        <v>1.2</v>
      </c>
      <c r="L250" s="35" t="str">
        <f t="shared" si="76"/>
        <v/>
      </c>
      <c r="M250" s="35" t="str">
        <f t="shared" si="77"/>
        <v/>
      </c>
      <c r="N250" s="36">
        <f>HLOOKUP($P$1,'Table 6'!$B$2:$P$266,A250,FALSE)</f>
        <v>2.9</v>
      </c>
      <c r="O250" s="35" t="str">
        <f t="shared" si="78"/>
        <v/>
      </c>
      <c r="P250" s="35" t="str">
        <f t="shared" si="79"/>
        <v/>
      </c>
    </row>
    <row r="251" spans="1:16" s="6" customFormat="1">
      <c r="A251" s="10">
        <f>'Table 6'!A249</f>
        <v>248</v>
      </c>
      <c r="B251" s="19" t="str">
        <f>'Table 6'!B249</f>
        <v>Rodent or pocket pet</v>
      </c>
      <c r="C251" s="26"/>
      <c r="D251" s="26"/>
      <c r="E251" s="26"/>
      <c r="F251" s="26"/>
      <c r="G251" s="16">
        <f t="shared" si="72"/>
        <v>0</v>
      </c>
      <c r="H251" s="16">
        <f t="shared" si="73"/>
        <v>0</v>
      </c>
      <c r="I251" s="17">
        <f t="shared" si="100"/>
        <v>0</v>
      </c>
      <c r="J251" s="17">
        <f t="shared" si="101"/>
        <v>0</v>
      </c>
      <c r="K251" s="18">
        <f>'Table 6'!P249</f>
        <v>3.4</v>
      </c>
      <c r="L251" s="35" t="str">
        <f t="shared" si="76"/>
        <v/>
      </c>
      <c r="M251" s="35" t="str">
        <f t="shared" si="77"/>
        <v/>
      </c>
      <c r="N251" s="36">
        <f>HLOOKUP($P$1,'Table 6'!$B$2:$P$266,A251,FALSE)</f>
        <v>2.7</v>
      </c>
      <c r="O251" s="35" t="str">
        <f t="shared" si="78"/>
        <v/>
      </c>
      <c r="P251" s="35" t="str">
        <f t="shared" si="79"/>
        <v/>
      </c>
    </row>
    <row r="252" spans="1:16" s="6" customFormat="1">
      <c r="A252" s="10">
        <f>'Table 6'!A250</f>
        <v>249</v>
      </c>
      <c r="B252" s="19" t="str">
        <f>'Table 6'!B250</f>
        <v>Fish or aquarium</v>
      </c>
      <c r="C252" s="26"/>
      <c r="D252" s="26"/>
      <c r="E252" s="26"/>
      <c r="F252" s="26"/>
      <c r="G252" s="16">
        <f t="shared" si="72"/>
        <v>0</v>
      </c>
      <c r="H252" s="16">
        <f t="shared" si="73"/>
        <v>0</v>
      </c>
      <c r="I252" s="17">
        <f t="shared" si="100"/>
        <v>0</v>
      </c>
      <c r="J252" s="17">
        <f t="shared" si="101"/>
        <v>0</v>
      </c>
      <c r="K252" s="18">
        <f>'Table 6'!P250</f>
        <v>4.5</v>
      </c>
      <c r="L252" s="35" t="str">
        <f t="shared" si="76"/>
        <v/>
      </c>
      <c r="M252" s="35" t="str">
        <f t="shared" si="77"/>
        <v/>
      </c>
      <c r="N252" s="36">
        <f>HLOOKUP($P$1,'Table 6'!$B$2:$P$266,A252,FALSE)</f>
        <v>3.7</v>
      </c>
      <c r="O252" s="35" t="str">
        <f t="shared" si="78"/>
        <v/>
      </c>
      <c r="P252" s="35" t="str">
        <f t="shared" si="79"/>
        <v/>
      </c>
    </row>
    <row r="253" spans="1:16" s="6" customFormat="1">
      <c r="A253" s="10">
        <f>'Table 6'!A251</f>
        <v>250</v>
      </c>
      <c r="B253" s="19" t="str">
        <f>'Table 6'!B251</f>
        <v>Cow</v>
      </c>
      <c r="C253" s="26"/>
      <c r="D253" s="26"/>
      <c r="E253" s="26"/>
      <c r="F253" s="26"/>
      <c r="G253" s="16">
        <f t="shared" si="72"/>
        <v>0</v>
      </c>
      <c r="H253" s="16">
        <f t="shared" si="73"/>
        <v>0</v>
      </c>
      <c r="I253" s="17">
        <f t="shared" si="100"/>
        <v>0</v>
      </c>
      <c r="J253" s="17">
        <f t="shared" si="101"/>
        <v>0</v>
      </c>
      <c r="K253" s="18">
        <f>'Table 6'!P251</f>
        <v>2.8</v>
      </c>
      <c r="L253" s="35" t="str">
        <f t="shared" si="76"/>
        <v/>
      </c>
      <c r="M253" s="35" t="str">
        <f t="shared" si="77"/>
        <v/>
      </c>
      <c r="N253" s="36">
        <f>HLOOKUP($P$1,'Table 6'!$B$2:$P$266,A253,FALSE)</f>
        <v>2</v>
      </c>
      <c r="O253" s="35" t="str">
        <f t="shared" si="78"/>
        <v/>
      </c>
      <c r="P253" s="35" t="str">
        <f t="shared" si="79"/>
        <v/>
      </c>
    </row>
    <row r="254" spans="1:16" s="6" customFormat="1">
      <c r="A254" s="10">
        <f>'Table 6'!A252</f>
        <v>251</v>
      </c>
      <c r="B254" s="19" t="str">
        <f>'Table 6'!B252</f>
        <v>Goat, sheep or lamb</v>
      </c>
      <c r="C254" s="26"/>
      <c r="D254" s="26"/>
      <c r="E254" s="26"/>
      <c r="F254" s="26"/>
      <c r="G254" s="16">
        <f t="shared" si="72"/>
        <v>0</v>
      </c>
      <c r="H254" s="16">
        <f t="shared" si="73"/>
        <v>0</v>
      </c>
      <c r="I254" s="17">
        <f t="shared" si="100"/>
        <v>0</v>
      </c>
      <c r="J254" s="17">
        <f t="shared" si="101"/>
        <v>0</v>
      </c>
      <c r="K254" s="18">
        <f>'Table 6'!P252</f>
        <v>2.1</v>
      </c>
      <c r="L254" s="35" t="str">
        <f t="shared" si="76"/>
        <v/>
      </c>
      <c r="M254" s="35" t="str">
        <f t="shared" si="77"/>
        <v/>
      </c>
      <c r="N254" s="36">
        <f>HLOOKUP($P$1,'Table 6'!$B$2:$P$266,A254,FALSE)</f>
        <v>2.9</v>
      </c>
      <c r="O254" s="35" t="str">
        <f t="shared" si="78"/>
        <v/>
      </c>
      <c r="P254" s="35" t="str">
        <f t="shared" si="79"/>
        <v/>
      </c>
    </row>
    <row r="255" spans="1:16" s="6" customFormat="1">
      <c r="A255" s="10">
        <f>'Table 6'!A253</f>
        <v>252</v>
      </c>
      <c r="B255" s="19" t="str">
        <f>'Table 6'!B253</f>
        <v>Horse</v>
      </c>
      <c r="C255" s="26"/>
      <c r="D255" s="26"/>
      <c r="E255" s="26"/>
      <c r="F255" s="26"/>
      <c r="G255" s="16">
        <f t="shared" si="72"/>
        <v>0</v>
      </c>
      <c r="H255" s="16">
        <f t="shared" si="73"/>
        <v>0</v>
      </c>
      <c r="I255" s="17">
        <f t="shared" si="100"/>
        <v>0</v>
      </c>
      <c r="J255" s="17">
        <f t="shared" si="101"/>
        <v>0</v>
      </c>
      <c r="K255" s="18">
        <f>'Table 6'!P253</f>
        <v>3.4</v>
      </c>
      <c r="L255" s="35" t="str">
        <f t="shared" si="76"/>
        <v/>
      </c>
      <c r="M255" s="35" t="str">
        <f t="shared" si="77"/>
        <v/>
      </c>
      <c r="N255" s="36">
        <f>HLOOKUP($P$1,'Table 6'!$B$2:$P$266,A255,FALSE)</f>
        <v>4.2</v>
      </c>
      <c r="O255" s="35" t="str">
        <f t="shared" si="78"/>
        <v/>
      </c>
      <c r="P255" s="35" t="str">
        <f t="shared" si="79"/>
        <v/>
      </c>
    </row>
    <row r="256" spans="1:16" s="6" customFormat="1">
      <c r="A256" s="10">
        <f>'Table 6'!A254</f>
        <v>253</v>
      </c>
      <c r="B256" s="19" t="str">
        <f>'Table 6'!B254</f>
        <v>Pig</v>
      </c>
      <c r="C256" s="26"/>
      <c r="D256" s="26"/>
      <c r="E256" s="26"/>
      <c r="F256" s="26"/>
      <c r="G256" s="16">
        <f t="shared" si="72"/>
        <v>0</v>
      </c>
      <c r="H256" s="16">
        <f t="shared" si="73"/>
        <v>0</v>
      </c>
      <c r="I256" s="17">
        <f t="shared" si="100"/>
        <v>0</v>
      </c>
      <c r="J256" s="17">
        <f t="shared" si="101"/>
        <v>0</v>
      </c>
      <c r="K256" s="18">
        <f>'Table 6'!P254</f>
        <v>1.2</v>
      </c>
      <c r="L256" s="35" t="str">
        <f t="shared" si="76"/>
        <v/>
      </c>
      <c r="M256" s="35" t="str">
        <f t="shared" si="77"/>
        <v/>
      </c>
      <c r="N256" s="36">
        <f>HLOOKUP($P$1,'Table 6'!$B$2:$P$266,A256,FALSE)</f>
        <v>1.1000000000000001</v>
      </c>
      <c r="O256" s="35" t="str">
        <f t="shared" si="78"/>
        <v/>
      </c>
      <c r="P256" s="35" t="str">
        <f t="shared" si="79"/>
        <v/>
      </c>
    </row>
    <row r="257" spans="1:16" s="6" customFormat="1">
      <c r="A257" s="10">
        <f>'Table 6'!A255</f>
        <v>254</v>
      </c>
      <c r="B257" s="19" t="str">
        <f>'Table 6'!B255</f>
        <v>Poultry/baby poultry</v>
      </c>
      <c r="C257" s="26"/>
      <c r="D257" s="26"/>
      <c r="E257" s="26"/>
      <c r="F257" s="26"/>
      <c r="G257" s="16">
        <f t="shared" si="72"/>
        <v>0</v>
      </c>
      <c r="H257" s="16">
        <f t="shared" si="73"/>
        <v>0</v>
      </c>
      <c r="I257" s="17">
        <f t="shared" si="100"/>
        <v>0</v>
      </c>
      <c r="J257" s="17">
        <f t="shared" si="101"/>
        <v>0</v>
      </c>
      <c r="K257" s="18">
        <f>'Table 6'!P255</f>
        <v>2.8</v>
      </c>
      <c r="L257" s="35" t="str">
        <f t="shared" si="76"/>
        <v/>
      </c>
      <c r="M257" s="35" t="str">
        <f t="shared" si="77"/>
        <v/>
      </c>
      <c r="N257" s="36">
        <f>HLOOKUP($P$1,'Table 6'!$B$2:$P$266,A257,FALSE)</f>
        <v>3.8</v>
      </c>
      <c r="O257" s="35" t="str">
        <f t="shared" si="78"/>
        <v/>
      </c>
      <c r="P257" s="35" t="str">
        <f t="shared" si="79"/>
        <v/>
      </c>
    </row>
    <row r="258" spans="1:16" s="6" customFormat="1">
      <c r="A258" s="10">
        <f>'Table 6'!A256</f>
        <v>255</v>
      </c>
      <c r="B258" s="19" t="str">
        <f>'Table 6'!B256</f>
        <v>Handled any dry pet food</v>
      </c>
      <c r="C258" s="26"/>
      <c r="D258" s="26"/>
      <c r="E258" s="26"/>
      <c r="F258" s="26"/>
      <c r="G258" s="16">
        <f t="shared" si="72"/>
        <v>0</v>
      </c>
      <c r="H258" s="16">
        <f t="shared" si="73"/>
        <v>0</v>
      </c>
      <c r="I258" s="17">
        <f t="shared" si="100"/>
        <v>0</v>
      </c>
      <c r="J258" s="17">
        <f t="shared" si="101"/>
        <v>0</v>
      </c>
      <c r="K258" s="18">
        <f>'Table 6'!P256</f>
        <v>43</v>
      </c>
      <c r="L258" s="35" t="str">
        <f t="shared" si="76"/>
        <v/>
      </c>
      <c r="M258" s="35" t="str">
        <f t="shared" si="77"/>
        <v/>
      </c>
      <c r="N258" s="36">
        <f>HLOOKUP($P$1,'Table 6'!$B$2:$P$266,A258,FALSE)</f>
        <v>47.4</v>
      </c>
      <c r="O258" s="35" t="str">
        <f t="shared" si="78"/>
        <v/>
      </c>
      <c r="P258" s="35" t="str">
        <f t="shared" si="79"/>
        <v/>
      </c>
    </row>
    <row r="259" spans="1:16" s="6" customFormat="1">
      <c r="A259" s="10">
        <f>'Table 6'!A257</f>
        <v>256</v>
      </c>
      <c r="B259" s="19" t="str">
        <f>'Table 6'!B257</f>
        <v>Handled any canned/wet pet food</v>
      </c>
      <c r="C259" s="26"/>
      <c r="D259" s="26"/>
      <c r="E259" s="26"/>
      <c r="F259" s="26"/>
      <c r="G259" s="16">
        <f t="shared" si="72"/>
        <v>0</v>
      </c>
      <c r="H259" s="16">
        <f t="shared" si="73"/>
        <v>0</v>
      </c>
      <c r="I259" s="17">
        <f t="shared" si="100"/>
        <v>0</v>
      </c>
      <c r="J259" s="17">
        <f t="shared" si="101"/>
        <v>0</v>
      </c>
      <c r="K259" s="18">
        <f>'Table 6'!P257</f>
        <v>12.1</v>
      </c>
      <c r="L259" s="35" t="str">
        <f t="shared" si="76"/>
        <v/>
      </c>
      <c r="M259" s="35" t="str">
        <f t="shared" si="77"/>
        <v/>
      </c>
      <c r="N259" s="36">
        <f>HLOOKUP($P$1,'Table 6'!$B$2:$P$266,A259,FALSE)</f>
        <v>14</v>
      </c>
      <c r="O259" s="35" t="str">
        <f t="shared" si="78"/>
        <v/>
      </c>
      <c r="P259" s="35" t="str">
        <f t="shared" si="79"/>
        <v/>
      </c>
    </row>
    <row r="260" spans="1:16" s="6" customFormat="1" ht="22.5">
      <c r="A260" s="10">
        <f>'Table 6'!A258</f>
        <v>257</v>
      </c>
      <c r="B260" s="19" t="str">
        <f>'Table 6'!B258</f>
        <v>Handled any raw pet food (store-bought or home-made)</v>
      </c>
      <c r="C260" s="26"/>
      <c r="D260" s="26"/>
      <c r="E260" s="26"/>
      <c r="F260" s="26"/>
      <c r="G260" s="16">
        <f t="shared" si="72"/>
        <v>0</v>
      </c>
      <c r="H260" s="16">
        <f t="shared" si="73"/>
        <v>0</v>
      </c>
      <c r="I260" s="17">
        <f t="shared" si="100"/>
        <v>0</v>
      </c>
      <c r="J260" s="17">
        <f t="shared" si="101"/>
        <v>0</v>
      </c>
      <c r="K260" s="18">
        <f>'Table 6'!P258</f>
        <v>3.8</v>
      </c>
      <c r="L260" s="35" t="str">
        <f t="shared" si="76"/>
        <v/>
      </c>
      <c r="M260" s="35" t="str">
        <f t="shared" si="77"/>
        <v/>
      </c>
      <c r="N260" s="36">
        <f>HLOOKUP($P$1,'Table 6'!$B$2:$P$266,A260,FALSE)</f>
        <v>4.8</v>
      </c>
      <c r="O260" s="35" t="str">
        <f t="shared" si="78"/>
        <v/>
      </c>
      <c r="P260" s="35" t="str">
        <f t="shared" si="79"/>
        <v/>
      </c>
    </row>
    <row r="261" spans="1:16" s="6" customFormat="1" ht="22.5">
      <c r="A261" s="10">
        <f>'Table 6'!A259</f>
        <v>258</v>
      </c>
      <c r="B261" s="19" t="str">
        <f>'Table 6'!B259</f>
        <v>Handled any treats derived from animal parts</v>
      </c>
      <c r="C261" s="26"/>
      <c r="D261" s="26"/>
      <c r="E261" s="26"/>
      <c r="F261" s="26"/>
      <c r="G261" s="16">
        <f t="shared" si="72"/>
        <v>0</v>
      </c>
      <c r="H261" s="16">
        <f t="shared" si="73"/>
        <v>0</v>
      </c>
      <c r="I261" s="17">
        <f t="shared" si="100"/>
        <v>0</v>
      </c>
      <c r="J261" s="17">
        <f t="shared" si="101"/>
        <v>0</v>
      </c>
      <c r="K261" s="18">
        <f>'Table 6'!P259</f>
        <v>8.3000000000000007</v>
      </c>
      <c r="L261" s="35" t="str">
        <f t="shared" si="76"/>
        <v/>
      </c>
      <c r="M261" s="35" t="str">
        <f t="shared" si="77"/>
        <v/>
      </c>
      <c r="N261" s="36">
        <f>HLOOKUP($P$1,'Table 6'!$B$2:$P$266,A261,FALSE)</f>
        <v>11</v>
      </c>
      <c r="O261" s="35" t="str">
        <f t="shared" si="78"/>
        <v/>
      </c>
      <c r="P261" s="35" t="str">
        <f t="shared" si="79"/>
        <v/>
      </c>
    </row>
    <row r="262" spans="1:16" s="6" customFormat="1">
      <c r="A262" s="10">
        <f>'Table 6'!A260</f>
        <v>259</v>
      </c>
      <c r="B262" s="19" t="str">
        <f>'Table 6'!B260</f>
        <v>Handled any processed animal treats</v>
      </c>
      <c r="C262" s="26"/>
      <c r="D262" s="26"/>
      <c r="E262" s="26"/>
      <c r="F262" s="26"/>
      <c r="G262" s="16">
        <f t="shared" si="72"/>
        <v>0</v>
      </c>
      <c r="H262" s="16">
        <f t="shared" si="73"/>
        <v>0</v>
      </c>
      <c r="I262" s="17">
        <f t="shared" si="100"/>
        <v>0</v>
      </c>
      <c r="J262" s="17">
        <f t="shared" si="101"/>
        <v>0</v>
      </c>
      <c r="K262" s="18">
        <f>'Table 6'!P260</f>
        <v>23.5</v>
      </c>
      <c r="L262" s="35" t="str">
        <f t="shared" si="76"/>
        <v/>
      </c>
      <c r="M262" s="35" t="str">
        <f t="shared" si="77"/>
        <v/>
      </c>
      <c r="N262" s="36">
        <f>HLOOKUP($P$1,'Table 6'!$B$2:$P$266,A262,FALSE)</f>
        <v>25.7</v>
      </c>
      <c r="O262" s="35" t="str">
        <f t="shared" si="78"/>
        <v/>
      </c>
      <c r="P262" s="35" t="str">
        <f t="shared" si="79"/>
        <v/>
      </c>
    </row>
    <row r="263" spans="1:16" s="6" customFormat="1" ht="24" customHeight="1">
      <c r="A263" s="10">
        <f>'Table 6'!A261</f>
        <v>260</v>
      </c>
      <c r="B263" s="19" t="str">
        <f>'Table 6'!B261</f>
        <v>Handled any rodents/insects for reptiles</v>
      </c>
      <c r="C263" s="26"/>
      <c r="D263" s="26"/>
      <c r="E263" s="26"/>
      <c r="F263" s="26"/>
      <c r="G263" s="16">
        <f t="shared" ref="G263:G268" si="102">C263+D263</f>
        <v>0</v>
      </c>
      <c r="H263" s="16">
        <f t="shared" ref="H263:H268" si="103">C263+D263+E263</f>
        <v>0</v>
      </c>
      <c r="I263" s="17">
        <f t="shared" si="100"/>
        <v>0</v>
      </c>
      <c r="J263" s="17">
        <f t="shared" si="101"/>
        <v>0</v>
      </c>
      <c r="K263" s="18">
        <f>'Table 6'!P261</f>
        <v>1.3</v>
      </c>
      <c r="L263" s="35" t="str">
        <f t="shared" ref="L263:L268" si="104">IF(H263=0,"",(IF(AND($G263&lt;=$H263,$G263&gt;=0),BINOMDIST($G263,$H263,K263/100,0),"")))</f>
        <v/>
      </c>
      <c r="M263" s="35" t="str">
        <f t="shared" ref="M263:M268" si="105">IF(H263=0,"",(IF(AND(L263&lt;=0.05,J263*100&gt;K263),"Alert",IF(AND(L263&lt;=0.05,J263*100&lt;K263),"protective",""))))</f>
        <v/>
      </c>
      <c r="N263" s="36">
        <f>HLOOKUP($P$1,'Table 6'!$B$2:$P$266,A263,FALSE)</f>
        <v>0.8</v>
      </c>
      <c r="O263" s="35" t="str">
        <f t="shared" ref="O263:O268" si="106">IF(H263=0,"",(IF(AND($G263&lt;=$H263,$G263&gt;=0),BINOMDIST($G263,$H263,N263/100,0),"")))</f>
        <v/>
      </c>
      <c r="P263" s="35" t="str">
        <f t="shared" ref="P263:P268" si="107">IF(H263=0,"",(IF(AND(O263&lt;=0.05,J263*100&gt;N263),"Alert",IF(AND(O263&lt;=0.05,J263*100&lt;N263),"protective",""))))</f>
        <v/>
      </c>
    </row>
    <row r="264" spans="1:16" s="6" customFormat="1">
      <c r="A264" s="10">
        <f>'Table 6'!A262</f>
        <v>261</v>
      </c>
      <c r="B264" s="19" t="str">
        <f>'Table 6'!B262</f>
        <v>Handled any farm animal/livestock feed</v>
      </c>
      <c r="C264" s="26"/>
      <c r="D264" s="26"/>
      <c r="E264" s="26"/>
      <c r="F264" s="26"/>
      <c r="G264" s="16">
        <f t="shared" si="102"/>
        <v>0</v>
      </c>
      <c r="H264" s="16">
        <f t="shared" si="103"/>
        <v>0</v>
      </c>
      <c r="I264" s="17">
        <f t="shared" si="100"/>
        <v>0</v>
      </c>
      <c r="J264" s="17">
        <f t="shared" si="101"/>
        <v>0</v>
      </c>
      <c r="K264" s="18">
        <f>'Table 6'!P262</f>
        <v>3.8</v>
      </c>
      <c r="L264" s="35" t="str">
        <f t="shared" si="104"/>
        <v/>
      </c>
      <c r="M264" s="35" t="str">
        <f t="shared" si="105"/>
        <v/>
      </c>
      <c r="N264" s="36">
        <f>HLOOKUP($P$1,'Table 6'!$B$2:$P$266,A264,FALSE)</f>
        <v>4.5999999999999996</v>
      </c>
      <c r="O264" s="35" t="str">
        <f t="shared" si="106"/>
        <v/>
      </c>
      <c r="P264" s="35" t="str">
        <f t="shared" si="107"/>
        <v/>
      </c>
    </row>
    <row r="265" spans="1:16" s="6" customFormat="1">
      <c r="A265" s="10">
        <f>'Table 6'!A263</f>
        <v>262</v>
      </c>
      <c r="B265" s="19" t="str">
        <f>'Table 6'!B263</f>
        <v>Visited any petting zoo</v>
      </c>
      <c r="C265" s="26"/>
      <c r="D265" s="26"/>
      <c r="E265" s="26"/>
      <c r="F265" s="26"/>
      <c r="G265" s="16">
        <f t="shared" si="102"/>
        <v>0</v>
      </c>
      <c r="H265" s="16">
        <f t="shared" si="103"/>
        <v>0</v>
      </c>
      <c r="I265" s="17">
        <f t="shared" si="100"/>
        <v>0</v>
      </c>
      <c r="J265" s="17">
        <f t="shared" si="101"/>
        <v>0</v>
      </c>
      <c r="K265" s="18">
        <f>'Table 6'!P263</f>
        <v>1.1000000000000001</v>
      </c>
      <c r="L265" s="35" t="str">
        <f t="shared" si="104"/>
        <v/>
      </c>
      <c r="M265" s="35" t="str">
        <f t="shared" si="105"/>
        <v/>
      </c>
      <c r="N265" s="36">
        <f>HLOOKUP($P$1,'Table 6'!$B$2:$P$266,A265,FALSE)</f>
        <v>0.5</v>
      </c>
      <c r="O265" s="35" t="str">
        <f t="shared" si="106"/>
        <v/>
      </c>
      <c r="P265" s="35" t="str">
        <f t="shared" si="107"/>
        <v/>
      </c>
    </row>
    <row r="266" spans="1:16" s="6" customFormat="1">
      <c r="A266" s="10">
        <f>'Table 6'!A264</f>
        <v>263</v>
      </c>
      <c r="B266" s="19" t="str">
        <f>'Table 6'!B264</f>
        <v>Visited any farm or barn</v>
      </c>
      <c r="C266" s="26"/>
      <c r="D266" s="26"/>
      <c r="E266" s="26"/>
      <c r="F266" s="26"/>
      <c r="G266" s="16">
        <f t="shared" si="102"/>
        <v>0</v>
      </c>
      <c r="H266" s="16">
        <f t="shared" si="103"/>
        <v>0</v>
      </c>
      <c r="I266" s="17">
        <f t="shared" si="100"/>
        <v>0</v>
      </c>
      <c r="J266" s="17">
        <f t="shared" si="101"/>
        <v>0</v>
      </c>
      <c r="K266" s="18">
        <f>'Table 6'!P264</f>
        <v>6.9</v>
      </c>
      <c r="L266" s="35" t="str">
        <f t="shared" si="104"/>
        <v/>
      </c>
      <c r="M266" s="35" t="str">
        <f t="shared" si="105"/>
        <v/>
      </c>
      <c r="N266" s="36">
        <f>HLOOKUP($P$1,'Table 6'!$B$2:$P$266,A266,FALSE)</f>
        <v>8</v>
      </c>
      <c r="O266" s="35" t="str">
        <f t="shared" si="106"/>
        <v/>
      </c>
      <c r="P266" s="35" t="str">
        <f t="shared" si="107"/>
        <v/>
      </c>
    </row>
    <row r="267" spans="1:16" s="6" customFormat="1">
      <c r="A267" s="10">
        <f>'Table 6'!A265</f>
        <v>264</v>
      </c>
      <c r="B267" s="19" t="str">
        <f>'Table 6'!B265</f>
        <v>Visited any agricultural fair</v>
      </c>
      <c r="C267" s="26"/>
      <c r="D267" s="26"/>
      <c r="E267" s="26"/>
      <c r="F267" s="26"/>
      <c r="G267" s="16">
        <f t="shared" si="102"/>
        <v>0</v>
      </c>
      <c r="H267" s="16">
        <f t="shared" si="103"/>
        <v>0</v>
      </c>
      <c r="I267" s="17">
        <f t="shared" si="100"/>
        <v>0</v>
      </c>
      <c r="J267" s="17">
        <f t="shared" si="101"/>
        <v>0</v>
      </c>
      <c r="K267" s="18">
        <f>'Table 6'!P265</f>
        <v>1.3</v>
      </c>
      <c r="L267" s="35" t="str">
        <f t="shared" si="104"/>
        <v/>
      </c>
      <c r="M267" s="35" t="str">
        <f t="shared" si="105"/>
        <v/>
      </c>
      <c r="N267" s="36">
        <f>HLOOKUP($P$1,'Table 6'!$B$2:$P$266,A267,FALSE)</f>
        <v>2</v>
      </c>
      <c r="O267" s="35" t="str">
        <f t="shared" si="106"/>
        <v/>
      </c>
      <c r="P267" s="35" t="str">
        <f t="shared" si="107"/>
        <v/>
      </c>
    </row>
    <row r="268" spans="1:16" s="6" customFormat="1">
      <c r="A268" s="10">
        <f>'Table 6'!A266</f>
        <v>265</v>
      </c>
      <c r="B268" s="19" t="str">
        <f>'Table 6'!B266</f>
        <v>Visited any pet store</v>
      </c>
      <c r="C268" s="26"/>
      <c r="D268" s="26"/>
      <c r="E268" s="26"/>
      <c r="F268" s="26"/>
      <c r="G268" s="16">
        <f t="shared" si="102"/>
        <v>0</v>
      </c>
      <c r="H268" s="16">
        <f t="shared" si="103"/>
        <v>0</v>
      </c>
      <c r="I268" s="17">
        <f t="shared" si="100"/>
        <v>0</v>
      </c>
      <c r="J268" s="17">
        <f t="shared" si="101"/>
        <v>0</v>
      </c>
      <c r="K268" s="18">
        <f>'Table 6'!P266</f>
        <v>4.5</v>
      </c>
      <c r="L268" s="35" t="str">
        <f t="shared" si="104"/>
        <v/>
      </c>
      <c r="M268" s="35" t="str">
        <f t="shared" si="105"/>
        <v/>
      </c>
      <c r="N268" s="36">
        <f>HLOOKUP($P$1,'Table 6'!$B$2:$P$266,A268,FALSE)</f>
        <v>6</v>
      </c>
      <c r="O268" s="35" t="str">
        <f t="shared" si="106"/>
        <v/>
      </c>
      <c r="P268" s="35" t="str">
        <f t="shared" si="107"/>
        <v/>
      </c>
    </row>
    <row r="269" spans="1:16" s="6" customFormat="1">
      <c r="A269" s="10"/>
      <c r="B269" s="68" t="s">
        <v>568</v>
      </c>
      <c r="M269" s="33"/>
    </row>
    <row r="270" spans="1:16">
      <c r="B270" s="69" t="s">
        <v>582</v>
      </c>
    </row>
  </sheetData>
  <sheetProtection sheet="1" objects="1" scenarios="1"/>
  <protectedRanges>
    <protectedRange sqref="P1" name="Range2"/>
    <protectedRange sqref="C5:F268" name="Range1"/>
  </protectedRanges>
  <sortState ref="P8:Q20">
    <sortCondition ref="P8:P20"/>
  </sortState>
  <mergeCells count="9">
    <mergeCell ref="C3:F3"/>
    <mergeCell ref="O3:P3"/>
    <mergeCell ref="N1:O1"/>
    <mergeCell ref="A3:A4"/>
    <mergeCell ref="B3:B4"/>
    <mergeCell ref="L3:M3"/>
    <mergeCell ref="G3:H3"/>
    <mergeCell ref="I3:J3"/>
    <mergeCell ref="K3:K4"/>
  </mergeCells>
  <conditionalFormatting sqref="P1">
    <cfRule type="containsErrors" dxfId="120" priority="666" stopIfTrue="1">
      <formula>ISERROR(P1)</formula>
    </cfRule>
  </conditionalFormatting>
  <conditionalFormatting sqref="M4">
    <cfRule type="containsErrors" dxfId="119" priority="664" stopIfTrue="1">
      <formula>ISERROR(M4)</formula>
    </cfRule>
  </conditionalFormatting>
  <conditionalFormatting sqref="L6:L42 L245:L268 L229:L243 L223:L227 L218:L221 L209:L216 L200:L207 L186:L198 L176:L184 L173:L174 L160:L171 L150:L158 L140:L148 L128:L138 L122:L126 L109:L120 L96:L107 L67:L94 L58:L65 L44:L56">
    <cfRule type="cellIs" dxfId="118" priority="526" operator="equal">
      <formula>"Alert"</formula>
    </cfRule>
    <cfRule type="containsBlanks" priority="553" stopIfTrue="1">
      <formula>LEN(TRIM(L6))=0</formula>
    </cfRule>
    <cfRule type="containsText" dxfId="117" priority="554" stopIfTrue="1" operator="containsText" text="no data">
      <formula>NOT(ISERROR(SEARCH("no data",L6)))</formula>
    </cfRule>
    <cfRule type="cellIs" dxfId="116" priority="555" operator="lessThan">
      <formula>0.05</formula>
    </cfRule>
  </conditionalFormatting>
  <conditionalFormatting sqref="M6:M42 M245:M268 M229:M243 M223:M227 M218:M221 M209:M216 M200:M207 M186:M198 M176:M184 M173:M174 M160:M171 M150:M158 M140:M148 M128:M138 M122:M126 M109:M120 M96:M107 M67:M94 M58:M65 M44:M56">
    <cfRule type="cellIs" dxfId="115" priority="522" operator="equal">
      <formula>"Alert"</formula>
    </cfRule>
    <cfRule type="containsBlanks" priority="523" stopIfTrue="1">
      <formula>LEN(TRIM(M6))=0</formula>
    </cfRule>
    <cfRule type="containsText" dxfId="114" priority="524" stopIfTrue="1" operator="containsText" text="no data">
      <formula>NOT(ISERROR(SEARCH("no data",M6)))</formula>
    </cfRule>
    <cfRule type="cellIs" dxfId="113" priority="525" operator="lessThan">
      <formula>0.05</formula>
    </cfRule>
  </conditionalFormatting>
  <conditionalFormatting sqref="O6:P42 O245:P268 O229:P243 O223:P227 O218:P221 O209:P216 O200:P207 O186:P198 O176:P184 O173:P174 O160:P171 O150:P158 O140:P148 O128:P138 O122:P126 O109:P120 O96:P107 O67:P94 O58:P65 O44:P56">
    <cfRule type="cellIs" dxfId="112" priority="518" operator="equal">
      <formula>"Alert"</formula>
    </cfRule>
    <cfRule type="containsBlanks" priority="519" stopIfTrue="1">
      <formula>LEN(TRIM(O6))=0</formula>
    </cfRule>
    <cfRule type="containsText" dxfId="111" priority="520" stopIfTrue="1" operator="containsText" text="no data">
      <formula>NOT(ISERROR(SEARCH("no data",O6)))</formula>
    </cfRule>
    <cfRule type="cellIs" dxfId="110" priority="521" operator="lessThan">
      <formula>0.05</formula>
    </cfRule>
  </conditionalFormatting>
  <conditionalFormatting sqref="M1:M42 P1:P42 P245:P1048576 M245:M1048576 P229:P243 M229:M243 P223:P227 M223:M227 P218:P221 M218:M221 P209:P216 M209:M216 P200:P207 M200:M207 P186:P198 M186:M198 P176:P184 M176:M184 P173:P174 M173:M174 P160:P171 M160:M171 P150:P158 M150:M158 P140:P148 M140:M148 P128:P138 M128:M138 M122:M126 P122:P126 P109:P120 M109:M120 P96:P107 M96:M107 P67:P94 M67:M94 P58:P65 M58:M65 P44:P56 M44:M56">
    <cfRule type="cellIs" dxfId="109" priority="1" operator="equal">
      <formula>"protective"</formula>
    </cfRule>
  </conditionalFormatting>
  <dataValidations count="1">
    <dataValidation type="list" allowBlank="1" showInputMessage="1" prompt="Select your P/T" sqref="P1">
      <formula1>List</formula1>
    </dataValidation>
  </dataValidations>
  <pageMargins left="0.23622047244094491" right="0.23622047244094491" top="0.74803149606299213" bottom="0.74803149606299213" header="0.31496062992125984" footer="0.31496062992125984"/>
  <pageSetup paperSize="5" orientation="landscape" r:id="rId1"/>
  <ignoredErrors>
    <ignoredError sqref="P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270"/>
  <sheetViews>
    <sheetView showGridLines="0" zoomScale="90" zoomScaleNormal="90" workbookViewId="0">
      <pane xSplit="1" ySplit="4" topLeftCell="B5" activePane="bottomRight" state="frozen"/>
      <selection pane="topRight" activeCell="B1" sqref="B1"/>
      <selection pane="bottomLeft" activeCell="A5" sqref="A5"/>
      <selection pane="bottomRight"/>
    </sheetView>
  </sheetViews>
  <sheetFormatPr defaultColWidth="9.140625" defaultRowHeight="15"/>
  <cols>
    <col min="1" max="1" width="4.42578125" style="14" customWidth="1"/>
    <col min="2" max="2" width="32.5703125" style="4" customWidth="1"/>
    <col min="3" max="6" width="4.7109375" style="4" customWidth="1"/>
    <col min="7" max="8" width="6.42578125" style="4" customWidth="1"/>
    <col min="9" max="9" width="8.140625" style="4" customWidth="1"/>
    <col min="10" max="10" width="7.7109375" style="4" customWidth="1"/>
    <col min="11" max="11" width="10.42578125" style="4" customWidth="1"/>
    <col min="12" max="12" width="12" style="4" customWidth="1"/>
    <col min="13" max="13" width="10.85546875" style="34" customWidth="1"/>
    <col min="14" max="14" width="10.5703125" style="4" customWidth="1"/>
    <col min="15" max="15" width="12.28515625" style="4" customWidth="1"/>
    <col min="16" max="16" width="12.42578125" style="4" customWidth="1"/>
    <col min="17" max="17" width="9.140625" style="4"/>
    <col min="18" max="18" width="19.5703125" style="4" customWidth="1"/>
    <col min="19" max="16384" width="9.140625" style="4"/>
  </cols>
  <sheetData>
    <row r="1" spans="1:17" s="13" customFormat="1" ht="26.25">
      <c r="A1" s="12"/>
      <c r="B1" s="115" t="s">
        <v>592</v>
      </c>
      <c r="C1" s="62"/>
      <c r="D1" s="62"/>
      <c r="E1" s="62"/>
      <c r="F1" s="62"/>
      <c r="G1" s="62"/>
      <c r="H1" s="62"/>
      <c r="I1" s="62"/>
      <c r="J1" s="62"/>
      <c r="K1" s="62"/>
      <c r="L1" s="62"/>
      <c r="M1" s="30"/>
      <c r="N1" s="161" t="s">
        <v>570</v>
      </c>
      <c r="O1" s="161"/>
      <c r="P1" s="104" t="s">
        <v>284</v>
      </c>
    </row>
    <row r="2" spans="1:17" s="13" customFormat="1" ht="15.75" customHeight="1">
      <c r="A2" s="12"/>
      <c r="D2" s="7"/>
      <c r="E2" s="7"/>
      <c r="F2" s="7"/>
      <c r="G2" s="7"/>
      <c r="H2" s="7"/>
      <c r="I2" s="7"/>
      <c r="J2" s="7"/>
      <c r="K2" s="7"/>
      <c r="L2" s="7"/>
      <c r="M2" s="31"/>
      <c r="O2" s="108" t="s">
        <v>578</v>
      </c>
      <c r="P2" s="112">
        <f>VLOOKUP(P1,PTs!B1:C14,2,FALSE)</f>
        <v>1273</v>
      </c>
    </row>
    <row r="3" spans="1:17" s="13" customFormat="1" ht="15" customHeight="1">
      <c r="A3" s="162" t="s">
        <v>555</v>
      </c>
      <c r="B3" s="166" t="s">
        <v>556</v>
      </c>
      <c r="C3" s="159" t="s">
        <v>560</v>
      </c>
      <c r="D3" s="159"/>
      <c r="E3" s="159"/>
      <c r="F3" s="159"/>
      <c r="G3" s="159" t="s">
        <v>579</v>
      </c>
      <c r="H3" s="159"/>
      <c r="I3" s="159" t="s">
        <v>5</v>
      </c>
      <c r="J3" s="159"/>
      <c r="K3" s="164" t="s">
        <v>591</v>
      </c>
      <c r="L3" s="160" t="s">
        <v>565</v>
      </c>
      <c r="M3" s="160"/>
      <c r="N3" s="106" t="s">
        <v>577</v>
      </c>
      <c r="O3" s="160" t="s">
        <v>565</v>
      </c>
      <c r="P3" s="160"/>
    </row>
    <row r="4" spans="1:17" s="13" customFormat="1" ht="39" customHeight="1">
      <c r="A4" s="162"/>
      <c r="B4" s="167"/>
      <c r="C4" s="65" t="s">
        <v>557</v>
      </c>
      <c r="D4" s="65" t="s">
        <v>549</v>
      </c>
      <c r="E4" s="65" t="s">
        <v>558</v>
      </c>
      <c r="F4" s="65" t="s">
        <v>559</v>
      </c>
      <c r="G4" s="65" t="s">
        <v>561</v>
      </c>
      <c r="H4" s="65" t="s">
        <v>562</v>
      </c>
      <c r="I4" s="65" t="s">
        <v>563</v>
      </c>
      <c r="J4" s="65" t="s">
        <v>564</v>
      </c>
      <c r="K4" s="165"/>
      <c r="L4" s="65" t="s">
        <v>566</v>
      </c>
      <c r="M4" s="66" t="s">
        <v>567</v>
      </c>
      <c r="N4" s="107" t="str">
        <f>CONCATENATE(P1,"          (n=",P2,")")</f>
        <v>C.-B.          (n=1273)</v>
      </c>
      <c r="O4" s="65" t="s">
        <v>566</v>
      </c>
      <c r="P4" s="66" t="s">
        <v>567</v>
      </c>
    </row>
    <row r="5" spans="1:17" s="6" customFormat="1">
      <c r="A5" s="82">
        <f>'Tableau 6'!A3</f>
        <v>2</v>
      </c>
      <c r="B5" s="83" t="str">
        <f>'Tableau 6'!B3</f>
        <v>LÉGUMES</v>
      </c>
      <c r="C5" s="38"/>
      <c r="D5" s="38"/>
      <c r="E5" s="38"/>
      <c r="F5" s="38"/>
      <c r="G5" s="38"/>
      <c r="H5" s="38"/>
      <c r="I5" s="38"/>
      <c r="J5" s="38"/>
      <c r="K5" s="38"/>
      <c r="L5" s="38"/>
      <c r="M5" s="63"/>
      <c r="N5" s="38"/>
      <c r="O5" s="39"/>
      <c r="P5" s="64"/>
    </row>
    <row r="6" spans="1:17" s="6" customFormat="1">
      <c r="A6" s="82">
        <f>'Tableau 6'!A4</f>
        <v>3</v>
      </c>
      <c r="B6" s="84" t="str">
        <f>'Tableau 6'!B4</f>
        <v>Tomates</v>
      </c>
      <c r="C6" s="26"/>
      <c r="D6" s="26"/>
      <c r="E6" s="26"/>
      <c r="F6" s="26"/>
      <c r="G6" s="75">
        <f>C6+D6</f>
        <v>0</v>
      </c>
      <c r="H6" s="75">
        <f>C6+D6+E6</f>
        <v>0</v>
      </c>
      <c r="I6" s="17">
        <f>IF((COUNTA(C6)=0),0,(C6)/(C6+E6))</f>
        <v>0</v>
      </c>
      <c r="J6" s="17">
        <f>IF((COUNTA(C6:D6)=0),0,(C6+D6)/(C6+D6+E6))</f>
        <v>0</v>
      </c>
      <c r="K6" s="77">
        <f>'Tableau 6'!P4</f>
        <v>72.900000000000006</v>
      </c>
      <c r="L6" s="35" t="str">
        <f>IF(H6=0,"",(IF(AND($G6&lt;=$H6,$G6&gt;=0),BINOMDIST($G6,$H6,K6/100,0),"")))</f>
        <v/>
      </c>
      <c r="M6" s="35" t="str">
        <f>IF(H6=0,"",(IF(AND(L6&lt;=0.05,J6*100&gt;K6),"Alerte",IF(AND(L6&lt;=0.05,J6*100&lt;K6),"protecteur",""))))</f>
        <v/>
      </c>
      <c r="N6" s="79">
        <f>HLOOKUP($P$1,'Tableau 6'!$B$2:$Q$266,A6,FALSE)</f>
        <v>75.900000000000006</v>
      </c>
      <c r="O6" s="35" t="str">
        <f>IF(H6=0,"",(IF(AND($G6&lt;=$H6,$G6&gt;=0),BINOMDIST($G6,$H6,N6/100,0),"")))</f>
        <v/>
      </c>
      <c r="P6" s="35" t="str">
        <f>IF(H6=0,"",(IF(AND(O6&lt;=0.05,J6*100&gt;N6),"Alerte",IF(AND(O6&lt;=0.05,J6*100&lt;N6),"protecteur",""))))</f>
        <v/>
      </c>
    </row>
    <row r="7" spans="1:17" s="6" customFormat="1" ht="33.75">
      <c r="A7" s="82">
        <f>'Tableau 6'!A5</f>
        <v>4</v>
      </c>
      <c r="B7" s="85" t="str">
        <f>'Tableau 6'!B5</f>
        <v>Tomates dans un sandwich, un hamburger ou un taco provenant d’un restaurant ou d’un restaurant-minute</v>
      </c>
      <c r="C7" s="26"/>
      <c r="D7" s="26"/>
      <c r="E7" s="26"/>
      <c r="F7" s="26"/>
      <c r="G7" s="75">
        <f t="shared" ref="G7:G42" si="0">C7+D7</f>
        <v>0</v>
      </c>
      <c r="H7" s="75">
        <f t="shared" ref="H7:H42" si="1">C7+D7+E7</f>
        <v>0</v>
      </c>
      <c r="I7" s="17">
        <f t="shared" ref="I7:I42" si="2">IF((COUNTA(C7)=0),0,(C7)/(C7+E7))</f>
        <v>0</v>
      </c>
      <c r="J7" s="17">
        <f t="shared" ref="J7:J42" si="3">IF((COUNTA(C7:D7)=0),0,(C7+D7)/(C7+D7+E7))</f>
        <v>0</v>
      </c>
      <c r="K7" s="77">
        <f>'Tableau 6'!P5</f>
        <v>20.399999999999999</v>
      </c>
      <c r="L7" s="35" t="str">
        <f t="shared" ref="L7:L70" si="4">IF(H7=0,"",(IF(AND($G7&lt;=$H7,$G7&gt;=0),BINOMDIST($G7,$H7,K7/100,0),"")))</f>
        <v/>
      </c>
      <c r="M7" s="35" t="str">
        <f t="shared" ref="M7:M70" si="5">IF(H7=0,"",(IF(AND(L7&lt;=0.05,J7*100&gt;K7),"Alerte",IF(AND(L7&lt;=0.05,J7*100&lt;K7),"protecteur",""))))</f>
        <v/>
      </c>
      <c r="N7" s="79">
        <f>HLOOKUP($P$1,'Tableau 6'!$B$2:$Q$266,A7,FALSE)</f>
        <v>22</v>
      </c>
      <c r="O7" s="35" t="str">
        <f t="shared" ref="O7:O42" si="6">IF(G7=0,"",(IF(AND($G7&lt;=$H7,$G7&gt;=0),BINOMDIST($G7,$H7,N7/100,0),"")))</f>
        <v/>
      </c>
      <c r="P7" s="35" t="str">
        <f t="shared" ref="P7:P70" si="7">IF(H7=0,"",(IF(AND(O7&lt;=0.05,J7*100&gt;N7),"Alerte",IF(AND(O7&lt;=0.05,J7*100&lt;N7),"protecteur",""))))</f>
        <v/>
      </c>
      <c r="Q7" s="8"/>
    </row>
    <row r="8" spans="1:17" s="6" customFormat="1">
      <c r="A8" s="82">
        <f>'Tableau 6'!A6</f>
        <v>5</v>
      </c>
      <c r="B8" s="85" t="str">
        <f>'Tableau 6'!B6</f>
        <v>Roma/italiennes</v>
      </c>
      <c r="C8" s="26"/>
      <c r="D8" s="26"/>
      <c r="E8" s="26"/>
      <c r="F8" s="26"/>
      <c r="G8" s="75">
        <f t="shared" si="0"/>
        <v>0</v>
      </c>
      <c r="H8" s="75">
        <f t="shared" si="1"/>
        <v>0</v>
      </c>
      <c r="I8" s="17">
        <f t="shared" si="2"/>
        <v>0</v>
      </c>
      <c r="J8" s="17">
        <f t="shared" si="3"/>
        <v>0</v>
      </c>
      <c r="K8" s="77">
        <f>'Tableau 6'!P6</f>
        <v>25.7</v>
      </c>
      <c r="L8" s="35" t="str">
        <f t="shared" si="4"/>
        <v/>
      </c>
      <c r="M8" s="35" t="str">
        <f t="shared" si="5"/>
        <v/>
      </c>
      <c r="N8" s="79">
        <f>HLOOKUP($P$1,'Tableau 6'!$B$2:$Q$266,A8,FALSE)</f>
        <v>30.6</v>
      </c>
      <c r="O8" s="35" t="str">
        <f t="shared" si="6"/>
        <v/>
      </c>
      <c r="P8" s="35" t="str">
        <f t="shared" si="7"/>
        <v/>
      </c>
      <c r="Q8" s="5"/>
    </row>
    <row r="9" spans="1:17" s="6" customFormat="1">
      <c r="A9" s="82">
        <f>'Tableau 6'!A7</f>
        <v>6</v>
      </c>
      <c r="B9" s="85" t="str">
        <f>'Tableau 6'!B7</f>
        <v>Tomates de Serre</v>
      </c>
      <c r="C9" s="26"/>
      <c r="D9" s="26"/>
      <c r="E9" s="26"/>
      <c r="F9" s="26"/>
      <c r="G9" s="75">
        <f t="shared" si="0"/>
        <v>0</v>
      </c>
      <c r="H9" s="75">
        <f t="shared" si="1"/>
        <v>0</v>
      </c>
      <c r="I9" s="17">
        <f t="shared" si="2"/>
        <v>0</v>
      </c>
      <c r="J9" s="17">
        <f t="shared" si="3"/>
        <v>0</v>
      </c>
      <c r="K9" s="77">
        <f>'Tableau 6'!P7</f>
        <v>38.299999999999997</v>
      </c>
      <c r="L9" s="35" t="str">
        <f t="shared" si="4"/>
        <v/>
      </c>
      <c r="M9" s="35" t="str">
        <f t="shared" si="5"/>
        <v/>
      </c>
      <c r="N9" s="79">
        <f>HLOOKUP($P$1,'Tableau 6'!$B$2:$Q$266,A9,FALSE)</f>
        <v>42.8</v>
      </c>
      <c r="O9" s="35" t="str">
        <f t="shared" si="6"/>
        <v/>
      </c>
      <c r="P9" s="35" t="str">
        <f t="shared" si="7"/>
        <v/>
      </c>
      <c r="Q9" s="5"/>
    </row>
    <row r="10" spans="1:17" s="6" customFormat="1">
      <c r="A10" s="82">
        <f>'Tableau 6'!A8</f>
        <v>7</v>
      </c>
      <c r="B10" s="85" t="str">
        <f>'Tableau 6'!B8</f>
        <v>Cœur de bœuf</v>
      </c>
      <c r="C10" s="26"/>
      <c r="D10" s="26"/>
      <c r="E10" s="26"/>
      <c r="F10" s="26"/>
      <c r="G10" s="75">
        <f t="shared" si="0"/>
        <v>0</v>
      </c>
      <c r="H10" s="75">
        <f t="shared" si="1"/>
        <v>0</v>
      </c>
      <c r="I10" s="17">
        <f t="shared" si="2"/>
        <v>0</v>
      </c>
      <c r="J10" s="17">
        <f t="shared" si="3"/>
        <v>0</v>
      </c>
      <c r="K10" s="77">
        <f>'Tableau 6'!P8</f>
        <v>12.2</v>
      </c>
      <c r="L10" s="35" t="str">
        <f t="shared" si="4"/>
        <v/>
      </c>
      <c r="M10" s="35" t="str">
        <f t="shared" si="5"/>
        <v/>
      </c>
      <c r="N10" s="79">
        <f>HLOOKUP($P$1,'Tableau 6'!$B$2:$Q$266,A10,FALSE)</f>
        <v>12.2</v>
      </c>
      <c r="O10" s="35" t="str">
        <f t="shared" si="6"/>
        <v/>
      </c>
      <c r="P10" s="35" t="str">
        <f t="shared" si="7"/>
        <v/>
      </c>
      <c r="Q10" s="5"/>
    </row>
    <row r="11" spans="1:17" s="6" customFormat="1">
      <c r="A11" s="82">
        <f>'Tableau 6'!A9</f>
        <v>8</v>
      </c>
      <c r="B11" s="85" t="str">
        <f>'Tableau 6'!B9</f>
        <v>Cerises ou raisins</v>
      </c>
      <c r="C11" s="26"/>
      <c r="D11" s="26"/>
      <c r="E11" s="26"/>
      <c r="F11" s="26"/>
      <c r="G11" s="75">
        <f t="shared" si="0"/>
        <v>0</v>
      </c>
      <c r="H11" s="75">
        <f t="shared" si="1"/>
        <v>0</v>
      </c>
      <c r="I11" s="17">
        <f t="shared" si="2"/>
        <v>0</v>
      </c>
      <c r="J11" s="17">
        <f t="shared" si="3"/>
        <v>0</v>
      </c>
      <c r="K11" s="77">
        <f>'Tableau 6'!P9</f>
        <v>32.799999999999997</v>
      </c>
      <c r="L11" s="35" t="str">
        <f t="shared" si="4"/>
        <v/>
      </c>
      <c r="M11" s="35" t="str">
        <f t="shared" si="5"/>
        <v/>
      </c>
      <c r="N11" s="79">
        <f>HLOOKUP($P$1,'Tableau 6'!$B$2:$Q$266,A11,FALSE)</f>
        <v>37.700000000000003</v>
      </c>
      <c r="O11" s="35" t="str">
        <f t="shared" si="6"/>
        <v/>
      </c>
      <c r="P11" s="35" t="str">
        <f t="shared" si="7"/>
        <v/>
      </c>
      <c r="Q11" s="5"/>
    </row>
    <row r="12" spans="1:17" s="6" customFormat="1">
      <c r="A12" s="82">
        <f>'Tableau 6'!A10</f>
        <v>9</v>
      </c>
      <c r="B12" s="84" t="str">
        <f>'Tableau 6'!B10</f>
        <v>Laitue ou légumes-feuilles</v>
      </c>
      <c r="C12" s="26"/>
      <c r="D12" s="26"/>
      <c r="E12" s="26"/>
      <c r="F12" s="26"/>
      <c r="G12" s="75">
        <f t="shared" si="0"/>
        <v>0</v>
      </c>
      <c r="H12" s="75">
        <f t="shared" si="1"/>
        <v>0</v>
      </c>
      <c r="I12" s="17">
        <f t="shared" si="2"/>
        <v>0</v>
      </c>
      <c r="J12" s="17">
        <f t="shared" si="3"/>
        <v>0</v>
      </c>
      <c r="K12" s="77">
        <f>'Tableau 6'!P10</f>
        <v>82.4</v>
      </c>
      <c r="L12" s="35" t="str">
        <f t="shared" si="4"/>
        <v/>
      </c>
      <c r="M12" s="35" t="str">
        <f t="shared" si="5"/>
        <v/>
      </c>
      <c r="N12" s="79">
        <f>HLOOKUP($P$1,'Tableau 6'!$B$2:$Q$266,A12,FALSE)</f>
        <v>86.3</v>
      </c>
      <c r="O12" s="35" t="str">
        <f t="shared" si="6"/>
        <v/>
      </c>
      <c r="P12" s="35" t="str">
        <f t="shared" si="7"/>
        <v/>
      </c>
      <c r="Q12" s="5"/>
    </row>
    <row r="13" spans="1:17" s="6" customFormat="1" ht="33.75">
      <c r="A13" s="82">
        <f>'Tableau 6'!A11</f>
        <v>10</v>
      </c>
      <c r="B13" s="85" t="str">
        <f>'Tableau 6'!B11</f>
        <v>Laitue dans un sandwich, un hamburger ou un taco provenant d’un restaurant ou d’un restaurant-minute</v>
      </c>
      <c r="C13" s="26"/>
      <c r="D13" s="26"/>
      <c r="E13" s="26"/>
      <c r="F13" s="26"/>
      <c r="G13" s="75">
        <f t="shared" si="0"/>
        <v>0</v>
      </c>
      <c r="H13" s="75">
        <f t="shared" si="1"/>
        <v>0</v>
      </c>
      <c r="I13" s="17">
        <f t="shared" si="2"/>
        <v>0</v>
      </c>
      <c r="J13" s="17">
        <f t="shared" si="3"/>
        <v>0</v>
      </c>
      <c r="K13" s="77">
        <f>'Tableau 6'!P11</f>
        <v>24.3</v>
      </c>
      <c r="L13" s="35" t="str">
        <f t="shared" si="4"/>
        <v/>
      </c>
      <c r="M13" s="35" t="str">
        <f t="shared" si="5"/>
        <v/>
      </c>
      <c r="N13" s="79">
        <f>HLOOKUP($P$1,'Tableau 6'!$B$2:$Q$266,A13,FALSE)</f>
        <v>28.7</v>
      </c>
      <c r="O13" s="35" t="str">
        <f t="shared" si="6"/>
        <v/>
      </c>
      <c r="P13" s="35" t="str">
        <f t="shared" si="7"/>
        <v/>
      </c>
      <c r="Q13" s="5"/>
    </row>
    <row r="14" spans="1:17" s="6" customFormat="1">
      <c r="A14" s="82">
        <f>'Tableau 6'!A12</f>
        <v>11</v>
      </c>
      <c r="B14" s="85" t="str">
        <f>'Tableau 6'!B12</f>
        <v>Iceberg</v>
      </c>
      <c r="C14" s="26"/>
      <c r="D14" s="26"/>
      <c r="E14" s="26"/>
      <c r="F14" s="26"/>
      <c r="G14" s="75">
        <f t="shared" si="0"/>
        <v>0</v>
      </c>
      <c r="H14" s="75">
        <f t="shared" si="1"/>
        <v>0</v>
      </c>
      <c r="I14" s="17">
        <f t="shared" si="2"/>
        <v>0</v>
      </c>
      <c r="J14" s="17">
        <f t="shared" si="3"/>
        <v>0</v>
      </c>
      <c r="K14" s="77">
        <f>'Tableau 6'!P12</f>
        <v>41.1</v>
      </c>
      <c r="L14" s="35" t="str">
        <f t="shared" si="4"/>
        <v/>
      </c>
      <c r="M14" s="35" t="str">
        <f t="shared" si="5"/>
        <v/>
      </c>
      <c r="N14" s="79">
        <f>HLOOKUP($P$1,'Tableau 6'!$B$2:$Q$266,A14,FALSE)</f>
        <v>38.299999999999997</v>
      </c>
      <c r="O14" s="35" t="str">
        <f t="shared" si="6"/>
        <v/>
      </c>
      <c r="P14" s="35" t="str">
        <f t="shared" si="7"/>
        <v/>
      </c>
      <c r="Q14" s="5"/>
    </row>
    <row r="15" spans="1:17" s="6" customFormat="1">
      <c r="A15" s="82">
        <f>'Tableau 6'!A13</f>
        <v>12</v>
      </c>
      <c r="B15" s="85" t="str">
        <f>'Tableau 6'!B13</f>
        <v>Romaine</v>
      </c>
      <c r="C15" s="26"/>
      <c r="D15" s="26"/>
      <c r="E15" s="26"/>
      <c r="F15" s="26"/>
      <c r="G15" s="75">
        <f t="shared" si="0"/>
        <v>0</v>
      </c>
      <c r="H15" s="75">
        <f t="shared" si="1"/>
        <v>0</v>
      </c>
      <c r="I15" s="17">
        <f t="shared" si="2"/>
        <v>0</v>
      </c>
      <c r="J15" s="17">
        <f t="shared" si="3"/>
        <v>0</v>
      </c>
      <c r="K15" s="77">
        <f>'Tableau 6'!P13</f>
        <v>48.8</v>
      </c>
      <c r="L15" s="35" t="str">
        <f t="shared" si="4"/>
        <v/>
      </c>
      <c r="M15" s="35" t="str">
        <f t="shared" si="5"/>
        <v/>
      </c>
      <c r="N15" s="79">
        <f>HLOOKUP($P$1,'Tableau 6'!$B$2:$Q$266,A15,FALSE)</f>
        <v>53.9</v>
      </c>
      <c r="O15" s="35" t="str">
        <f t="shared" si="6"/>
        <v/>
      </c>
      <c r="P15" s="35" t="str">
        <f t="shared" si="7"/>
        <v/>
      </c>
      <c r="Q15" s="5"/>
    </row>
    <row r="16" spans="1:17" s="6" customFormat="1">
      <c r="A16" s="82">
        <f>'Tableau 6'!A14</f>
        <v>13</v>
      </c>
      <c r="B16" s="85" t="str">
        <f>'Tableau 6'!B14</f>
        <v>Épinard</v>
      </c>
      <c r="C16" s="26"/>
      <c r="D16" s="26"/>
      <c r="E16" s="26"/>
      <c r="F16" s="26"/>
      <c r="G16" s="75">
        <f t="shared" si="0"/>
        <v>0</v>
      </c>
      <c r="H16" s="75">
        <f t="shared" si="1"/>
        <v>0</v>
      </c>
      <c r="I16" s="17">
        <f t="shared" si="2"/>
        <v>0</v>
      </c>
      <c r="J16" s="17">
        <f t="shared" si="3"/>
        <v>0</v>
      </c>
      <c r="K16" s="77">
        <f>'Tableau 6'!P14</f>
        <v>28.4</v>
      </c>
      <c r="L16" s="35" t="str">
        <f t="shared" si="4"/>
        <v/>
      </c>
      <c r="M16" s="35" t="str">
        <f t="shared" si="5"/>
        <v/>
      </c>
      <c r="N16" s="79">
        <f>HLOOKUP($P$1,'Tableau 6'!$B$2:$Q$266,A16,FALSE)</f>
        <v>37.9</v>
      </c>
      <c r="O16" s="35" t="str">
        <f t="shared" si="6"/>
        <v/>
      </c>
      <c r="P16" s="35" t="str">
        <f t="shared" si="7"/>
        <v/>
      </c>
      <c r="Q16" s="5"/>
    </row>
    <row r="17" spans="1:24" s="6" customFormat="1">
      <c r="A17" s="82">
        <f>'Tableau 6'!A15</f>
        <v>14</v>
      </c>
      <c r="B17" s="85" t="str">
        <f>'Tableau 6'!B15</f>
        <v>Mesclun</v>
      </c>
      <c r="C17" s="26"/>
      <c r="D17" s="26"/>
      <c r="E17" s="26"/>
      <c r="F17" s="26"/>
      <c r="G17" s="75">
        <f t="shared" si="0"/>
        <v>0</v>
      </c>
      <c r="H17" s="75">
        <f t="shared" si="1"/>
        <v>0</v>
      </c>
      <c r="I17" s="17">
        <f t="shared" si="2"/>
        <v>0</v>
      </c>
      <c r="J17" s="17">
        <f t="shared" si="3"/>
        <v>0</v>
      </c>
      <c r="K17" s="77">
        <f>'Tableau 6'!P15</f>
        <v>15</v>
      </c>
      <c r="L17" s="35" t="str">
        <f t="shared" si="4"/>
        <v/>
      </c>
      <c r="M17" s="35" t="str">
        <f t="shared" si="5"/>
        <v/>
      </c>
      <c r="N17" s="79">
        <f>HLOOKUP($P$1,'Tableau 6'!$B$2:$Q$266,A17,FALSE)</f>
        <v>23</v>
      </c>
      <c r="O17" s="35" t="str">
        <f t="shared" si="6"/>
        <v/>
      </c>
      <c r="P17" s="35" t="str">
        <f t="shared" si="7"/>
        <v/>
      </c>
      <c r="Q17" s="5"/>
    </row>
    <row r="18" spans="1:24" s="6" customFormat="1" ht="22.5">
      <c r="A18" s="82">
        <f>'Tableau 6'!A16</f>
        <v>15</v>
      </c>
      <c r="B18" s="85" t="str">
        <f>'Tableau 6'!B16</f>
        <v>Laitue ou légumes-feuilles vendus dans un sac ou un contenant préemballé</v>
      </c>
      <c r="C18" s="26"/>
      <c r="D18" s="26"/>
      <c r="E18" s="26"/>
      <c r="F18" s="26"/>
      <c r="G18" s="75">
        <f t="shared" si="0"/>
        <v>0</v>
      </c>
      <c r="H18" s="75">
        <f t="shared" si="1"/>
        <v>0</v>
      </c>
      <c r="I18" s="17">
        <f t="shared" si="2"/>
        <v>0</v>
      </c>
      <c r="J18" s="17">
        <f t="shared" si="3"/>
        <v>0</v>
      </c>
      <c r="K18" s="77">
        <f>'Tableau 6'!P16</f>
        <v>46.1</v>
      </c>
      <c r="L18" s="35" t="str">
        <f t="shared" si="4"/>
        <v/>
      </c>
      <c r="M18" s="35" t="str">
        <f t="shared" si="5"/>
        <v/>
      </c>
      <c r="N18" s="79">
        <f>HLOOKUP($P$1,'Tableau 6'!$B$2:$Q$266,A18,FALSE)</f>
        <v>49.3</v>
      </c>
      <c r="O18" s="35" t="str">
        <f t="shared" si="6"/>
        <v/>
      </c>
      <c r="P18" s="35" t="str">
        <f t="shared" si="7"/>
        <v/>
      </c>
      <c r="Q18" s="5"/>
    </row>
    <row r="19" spans="1:24" s="6" customFormat="1" ht="24" customHeight="1">
      <c r="A19" s="82">
        <f>'Tableau 6'!A17</f>
        <v>16</v>
      </c>
      <c r="B19" s="84" t="str">
        <f>'Tableau 6'!B17</f>
        <v>Chou (y compris sous forme de salade de chou)</v>
      </c>
      <c r="C19" s="26"/>
      <c r="D19" s="26"/>
      <c r="E19" s="26"/>
      <c r="F19" s="26"/>
      <c r="G19" s="75">
        <f t="shared" si="0"/>
        <v>0</v>
      </c>
      <c r="H19" s="75">
        <f t="shared" si="1"/>
        <v>0</v>
      </c>
      <c r="I19" s="17">
        <f t="shared" si="2"/>
        <v>0</v>
      </c>
      <c r="J19" s="17">
        <f t="shared" si="3"/>
        <v>0</v>
      </c>
      <c r="K19" s="77">
        <f>'Tableau 6'!P17</f>
        <v>30</v>
      </c>
      <c r="L19" s="35" t="str">
        <f t="shared" si="4"/>
        <v/>
      </c>
      <c r="M19" s="35" t="str">
        <f t="shared" si="5"/>
        <v/>
      </c>
      <c r="N19" s="79">
        <f>HLOOKUP($P$1,'Tableau 6'!$B$2:$Q$266,A19,FALSE)</f>
        <v>32</v>
      </c>
      <c r="O19" s="35" t="str">
        <f t="shared" si="6"/>
        <v/>
      </c>
      <c r="P19" s="35" t="str">
        <f t="shared" si="7"/>
        <v/>
      </c>
      <c r="Q19" s="5"/>
    </row>
    <row r="20" spans="1:24" s="6" customFormat="1">
      <c r="A20" s="82">
        <f>'Tableau 6'!A18</f>
        <v>17</v>
      </c>
      <c r="B20" s="84" t="str">
        <f>'Tableau 6'!B18</f>
        <v>Pousses</v>
      </c>
      <c r="C20" s="26"/>
      <c r="D20" s="26"/>
      <c r="E20" s="26"/>
      <c r="F20" s="26"/>
      <c r="G20" s="75">
        <f t="shared" si="0"/>
        <v>0</v>
      </c>
      <c r="H20" s="75">
        <f t="shared" si="1"/>
        <v>0</v>
      </c>
      <c r="I20" s="17">
        <f t="shared" si="2"/>
        <v>0</v>
      </c>
      <c r="J20" s="17">
        <f t="shared" si="3"/>
        <v>0</v>
      </c>
      <c r="K20" s="77">
        <f>'Tableau 6'!P18</f>
        <v>12.9</v>
      </c>
      <c r="L20" s="35" t="str">
        <f t="shared" si="4"/>
        <v/>
      </c>
      <c r="M20" s="35" t="str">
        <f t="shared" si="5"/>
        <v/>
      </c>
      <c r="N20" s="79">
        <f>HLOOKUP($P$1,'Tableau 6'!$B$2:$Q$266,A20,FALSE)</f>
        <v>11.9</v>
      </c>
      <c r="O20" s="35" t="str">
        <f t="shared" si="6"/>
        <v/>
      </c>
      <c r="P20" s="35" t="str">
        <f t="shared" si="7"/>
        <v/>
      </c>
      <c r="Q20" s="5"/>
    </row>
    <row r="21" spans="1:24" s="6" customFormat="1">
      <c r="A21" s="82">
        <f>'Tableau 6'!A19</f>
        <v>18</v>
      </c>
      <c r="B21" s="85" t="str">
        <f>'Tableau 6'!B19</f>
        <v>Germes de luzerne</v>
      </c>
      <c r="C21" s="26"/>
      <c r="D21" s="26"/>
      <c r="E21" s="26"/>
      <c r="F21" s="26"/>
      <c r="G21" s="75">
        <f t="shared" si="0"/>
        <v>0</v>
      </c>
      <c r="H21" s="75">
        <f t="shared" si="1"/>
        <v>0</v>
      </c>
      <c r="I21" s="17">
        <f t="shared" si="2"/>
        <v>0</v>
      </c>
      <c r="J21" s="17">
        <f t="shared" si="3"/>
        <v>0</v>
      </c>
      <c r="K21" s="77">
        <f>'Tableau 6'!P19</f>
        <v>2.4</v>
      </c>
      <c r="L21" s="35" t="str">
        <f t="shared" si="4"/>
        <v/>
      </c>
      <c r="M21" s="35" t="str">
        <f t="shared" si="5"/>
        <v/>
      </c>
      <c r="N21" s="79">
        <f>HLOOKUP($P$1,'Tableau 6'!$B$2:$Q$266,A21,FALSE)</f>
        <v>3.5</v>
      </c>
      <c r="O21" s="35" t="str">
        <f t="shared" si="6"/>
        <v/>
      </c>
      <c r="P21" s="35" t="str">
        <f t="shared" si="7"/>
        <v/>
      </c>
    </row>
    <row r="22" spans="1:24" s="6" customFormat="1">
      <c r="A22" s="82">
        <f>'Tableau 6'!A20</f>
        <v>19</v>
      </c>
      <c r="B22" s="85" t="str">
        <f>'Tableau 6'!B20</f>
        <v xml:space="preserve">Germes de haricot </v>
      </c>
      <c r="C22" s="26"/>
      <c r="D22" s="26"/>
      <c r="E22" s="26"/>
      <c r="F22" s="26"/>
      <c r="G22" s="75">
        <f t="shared" si="0"/>
        <v>0</v>
      </c>
      <c r="H22" s="75">
        <f t="shared" si="1"/>
        <v>0</v>
      </c>
      <c r="I22" s="17">
        <f t="shared" si="2"/>
        <v>0</v>
      </c>
      <c r="J22" s="17">
        <f t="shared" si="3"/>
        <v>0</v>
      </c>
      <c r="K22" s="77">
        <f>'Tableau 6'!P20</f>
        <v>8.6999999999999993</v>
      </c>
      <c r="L22" s="35" t="str">
        <f t="shared" si="4"/>
        <v/>
      </c>
      <c r="M22" s="35" t="str">
        <f t="shared" si="5"/>
        <v/>
      </c>
      <c r="N22" s="79">
        <f>HLOOKUP($P$1,'Tableau 6'!$B$2:$Q$266,A22,FALSE)</f>
        <v>8.4</v>
      </c>
      <c r="O22" s="35" t="str">
        <f t="shared" si="6"/>
        <v/>
      </c>
      <c r="P22" s="35" t="str">
        <f t="shared" si="7"/>
        <v/>
      </c>
    </row>
    <row r="23" spans="1:24" s="6" customFormat="1">
      <c r="A23" s="82">
        <f>'Tableau 6'!A21</f>
        <v>20</v>
      </c>
      <c r="B23" s="84" t="str">
        <f>'Tableau 6'!B21</f>
        <v>Concombres</v>
      </c>
      <c r="C23" s="26"/>
      <c r="D23" s="26"/>
      <c r="E23" s="26"/>
      <c r="F23" s="26"/>
      <c r="G23" s="75">
        <f t="shared" si="0"/>
        <v>0</v>
      </c>
      <c r="H23" s="75">
        <f t="shared" si="1"/>
        <v>0</v>
      </c>
      <c r="I23" s="17">
        <f t="shared" si="2"/>
        <v>0</v>
      </c>
      <c r="J23" s="17">
        <f t="shared" si="3"/>
        <v>0</v>
      </c>
      <c r="K23" s="77">
        <f>'Tableau 6'!P21</f>
        <v>62.9</v>
      </c>
      <c r="L23" s="35" t="str">
        <f t="shared" si="4"/>
        <v/>
      </c>
      <c r="M23" s="35" t="str">
        <f t="shared" si="5"/>
        <v/>
      </c>
      <c r="N23" s="79">
        <f>HLOOKUP($P$1,'Tableau 6'!$B$2:$Q$266,A23,FALSE)</f>
        <v>67.599999999999994</v>
      </c>
      <c r="O23" s="35" t="str">
        <f t="shared" si="6"/>
        <v/>
      </c>
      <c r="P23" s="35" t="str">
        <f t="shared" si="7"/>
        <v/>
      </c>
      <c r="Q23" s="9"/>
      <c r="R23" s="9"/>
      <c r="S23" s="9"/>
      <c r="T23" s="9"/>
      <c r="U23" s="9"/>
      <c r="V23" s="9"/>
      <c r="W23" s="9"/>
      <c r="X23" s="9"/>
    </row>
    <row r="24" spans="1:24" s="6" customFormat="1">
      <c r="A24" s="82">
        <f>'Tableau 6'!A22</f>
        <v>21</v>
      </c>
      <c r="B24" s="84" t="str">
        <f>'Tableau 6'!B22</f>
        <v>Poivrons</v>
      </c>
      <c r="C24" s="26"/>
      <c r="D24" s="26"/>
      <c r="E24" s="26"/>
      <c r="F24" s="26"/>
      <c r="G24" s="75">
        <f t="shared" si="0"/>
        <v>0</v>
      </c>
      <c r="H24" s="75">
        <f t="shared" si="1"/>
        <v>0</v>
      </c>
      <c r="I24" s="17">
        <f t="shared" si="2"/>
        <v>0</v>
      </c>
      <c r="J24" s="17">
        <f t="shared" si="3"/>
        <v>0</v>
      </c>
      <c r="K24" s="77">
        <f>'Tableau 6'!P22</f>
        <v>63.6</v>
      </c>
      <c r="L24" s="35" t="str">
        <f t="shared" si="4"/>
        <v/>
      </c>
      <c r="M24" s="35" t="str">
        <f t="shared" si="5"/>
        <v/>
      </c>
      <c r="N24" s="79">
        <f>HLOOKUP($P$1,'Tableau 6'!$B$2:$Q$266,A24,FALSE)</f>
        <v>64.8</v>
      </c>
      <c r="O24" s="35" t="str">
        <f t="shared" si="6"/>
        <v/>
      </c>
      <c r="P24" s="35" t="str">
        <f t="shared" si="7"/>
        <v/>
      </c>
      <c r="Q24" s="5"/>
      <c r="R24" s="5"/>
      <c r="S24" s="5"/>
      <c r="T24" s="5"/>
      <c r="U24" s="5"/>
      <c r="V24" s="5"/>
      <c r="W24" s="5"/>
      <c r="X24" s="5"/>
    </row>
    <row r="25" spans="1:24" s="6" customFormat="1">
      <c r="A25" s="82">
        <f>'Tableau 6'!A23</f>
        <v>22</v>
      </c>
      <c r="B25" s="84" t="str">
        <f>'Tableau 6'!B23</f>
        <v xml:space="preserve">Piments forts </v>
      </c>
      <c r="C25" s="26"/>
      <c r="D25" s="26"/>
      <c r="E25" s="26"/>
      <c r="F25" s="26"/>
      <c r="G25" s="75">
        <f t="shared" si="0"/>
        <v>0</v>
      </c>
      <c r="H25" s="75">
        <f t="shared" si="1"/>
        <v>0</v>
      </c>
      <c r="I25" s="17">
        <f t="shared" si="2"/>
        <v>0</v>
      </c>
      <c r="J25" s="17">
        <f t="shared" si="3"/>
        <v>0</v>
      </c>
      <c r="K25" s="77">
        <f>'Tableau 6'!P23</f>
        <v>19.399999999999999</v>
      </c>
      <c r="L25" s="35" t="str">
        <f t="shared" si="4"/>
        <v/>
      </c>
      <c r="M25" s="35" t="str">
        <f t="shared" si="5"/>
        <v/>
      </c>
      <c r="N25" s="79">
        <f>HLOOKUP($P$1,'Tableau 6'!$B$2:$Q$266,A25,FALSE)</f>
        <v>24.1</v>
      </c>
      <c r="O25" s="35" t="str">
        <f t="shared" si="6"/>
        <v/>
      </c>
      <c r="P25" s="35" t="str">
        <f t="shared" si="7"/>
        <v/>
      </c>
    </row>
    <row r="26" spans="1:24" s="6" customFormat="1">
      <c r="A26" s="82">
        <f>'Tableau 6'!A24</f>
        <v>23</v>
      </c>
      <c r="B26" s="84" t="str">
        <f>'Tableau 6'!B24</f>
        <v>Céleri</v>
      </c>
      <c r="C26" s="26"/>
      <c r="D26" s="26"/>
      <c r="E26" s="26"/>
      <c r="F26" s="26"/>
      <c r="G26" s="75">
        <f t="shared" si="0"/>
        <v>0</v>
      </c>
      <c r="H26" s="75">
        <f t="shared" si="1"/>
        <v>0</v>
      </c>
      <c r="I26" s="17">
        <f t="shared" si="2"/>
        <v>0</v>
      </c>
      <c r="J26" s="17">
        <f t="shared" si="3"/>
        <v>0</v>
      </c>
      <c r="K26" s="77">
        <f>'Tableau 6'!P24</f>
        <v>47.6</v>
      </c>
      <c r="L26" s="35" t="str">
        <f t="shared" si="4"/>
        <v/>
      </c>
      <c r="M26" s="35" t="str">
        <f t="shared" si="5"/>
        <v/>
      </c>
      <c r="N26" s="79">
        <f>HLOOKUP($P$1,'Tableau 6'!$B$2:$Q$266,A26,FALSE)</f>
        <v>43.5</v>
      </c>
      <c r="O26" s="35" t="str">
        <f t="shared" si="6"/>
        <v/>
      </c>
      <c r="P26" s="35" t="str">
        <f t="shared" si="7"/>
        <v/>
      </c>
    </row>
    <row r="27" spans="1:24" s="6" customFormat="1">
      <c r="A27" s="82">
        <f>'Tableau 6'!A25</f>
        <v>24</v>
      </c>
      <c r="B27" s="84" t="str">
        <f>'Tableau 6'!B25</f>
        <v xml:space="preserve">Carottes </v>
      </c>
      <c r="C27" s="26"/>
      <c r="D27" s="26"/>
      <c r="E27" s="26"/>
      <c r="F27" s="26"/>
      <c r="G27" s="75">
        <f t="shared" si="0"/>
        <v>0</v>
      </c>
      <c r="H27" s="75">
        <f t="shared" si="1"/>
        <v>0</v>
      </c>
      <c r="I27" s="17">
        <f t="shared" si="2"/>
        <v>0</v>
      </c>
      <c r="J27" s="17">
        <f t="shared" si="3"/>
        <v>0</v>
      </c>
      <c r="K27" s="77">
        <f>'Tableau 6'!P25</f>
        <v>81.400000000000006</v>
      </c>
      <c r="L27" s="35" t="str">
        <f t="shared" si="4"/>
        <v/>
      </c>
      <c r="M27" s="35" t="str">
        <f t="shared" si="5"/>
        <v/>
      </c>
      <c r="N27" s="79">
        <f>HLOOKUP($P$1,'Tableau 6'!$B$2:$Q$266,A27,FALSE)</f>
        <v>82.7</v>
      </c>
      <c r="O27" s="35" t="str">
        <f t="shared" si="6"/>
        <v/>
      </c>
      <c r="P27" s="35" t="str">
        <f t="shared" si="7"/>
        <v/>
      </c>
    </row>
    <row r="28" spans="1:24" s="6" customFormat="1">
      <c r="A28" s="82">
        <f>'Tableau 6'!A26</f>
        <v>25</v>
      </c>
      <c r="B28" s="85" t="str">
        <f>'Tableau 6'!B26</f>
        <v>Carottes (pas des mini-carottes)</v>
      </c>
      <c r="C28" s="26"/>
      <c r="D28" s="26"/>
      <c r="E28" s="26"/>
      <c r="F28" s="26"/>
      <c r="G28" s="75">
        <f t="shared" si="0"/>
        <v>0</v>
      </c>
      <c r="H28" s="75">
        <f t="shared" si="1"/>
        <v>0</v>
      </c>
      <c r="I28" s="17">
        <f t="shared" si="2"/>
        <v>0</v>
      </c>
      <c r="J28" s="17">
        <f t="shared" si="3"/>
        <v>0</v>
      </c>
      <c r="K28" s="77">
        <f>'Tableau 6'!P26</f>
        <v>68.900000000000006</v>
      </c>
      <c r="L28" s="35" t="str">
        <f t="shared" si="4"/>
        <v/>
      </c>
      <c r="M28" s="35" t="str">
        <f t="shared" si="5"/>
        <v/>
      </c>
      <c r="N28" s="79">
        <f>HLOOKUP($P$1,'Tableau 6'!$B$2:$Q$266,A28,FALSE)</f>
        <v>72.400000000000006</v>
      </c>
      <c r="O28" s="35" t="str">
        <f t="shared" si="6"/>
        <v/>
      </c>
      <c r="P28" s="35" t="str">
        <f t="shared" si="7"/>
        <v/>
      </c>
    </row>
    <row r="29" spans="1:24" s="6" customFormat="1">
      <c r="A29" s="82">
        <f>'Tableau 6'!A27</f>
        <v>26</v>
      </c>
      <c r="B29" s="85" t="str">
        <f>'Tableau 6'!B27</f>
        <v>Mini-carottes/carottes miniatures</v>
      </c>
      <c r="C29" s="26"/>
      <c r="D29" s="26"/>
      <c r="E29" s="26"/>
      <c r="F29" s="26"/>
      <c r="G29" s="75">
        <f t="shared" si="0"/>
        <v>0</v>
      </c>
      <c r="H29" s="75">
        <f t="shared" si="1"/>
        <v>0</v>
      </c>
      <c r="I29" s="17">
        <f t="shared" si="2"/>
        <v>0</v>
      </c>
      <c r="J29" s="17">
        <f t="shared" si="3"/>
        <v>0</v>
      </c>
      <c r="K29" s="77">
        <f>'Tableau 6'!P27</f>
        <v>35.9</v>
      </c>
      <c r="L29" s="35" t="str">
        <f t="shared" si="4"/>
        <v/>
      </c>
      <c r="M29" s="35" t="str">
        <f t="shared" si="5"/>
        <v/>
      </c>
      <c r="N29" s="79">
        <f>HLOOKUP($P$1,'Tableau 6'!$B$2:$Q$266,A29,FALSE)</f>
        <v>34.9</v>
      </c>
      <c r="O29" s="35" t="str">
        <f t="shared" si="6"/>
        <v/>
      </c>
      <c r="P29" s="35" t="str">
        <f t="shared" si="7"/>
        <v/>
      </c>
    </row>
    <row r="30" spans="1:24" s="6" customFormat="1">
      <c r="A30" s="82">
        <f>'Tableau 6'!A28</f>
        <v>27</v>
      </c>
      <c r="B30" s="84" t="str">
        <f>'Tableau 6'!B28</f>
        <v>Pois (écossés ou non)</v>
      </c>
      <c r="C30" s="26"/>
      <c r="D30" s="26"/>
      <c r="E30" s="26"/>
      <c r="F30" s="26"/>
      <c r="G30" s="75">
        <f t="shared" si="0"/>
        <v>0</v>
      </c>
      <c r="H30" s="75">
        <f t="shared" si="1"/>
        <v>0</v>
      </c>
      <c r="I30" s="17">
        <f t="shared" si="2"/>
        <v>0</v>
      </c>
      <c r="J30" s="17">
        <f t="shared" si="3"/>
        <v>0</v>
      </c>
      <c r="K30" s="77">
        <f>'Tableau 6'!P28</f>
        <v>28.8</v>
      </c>
      <c r="L30" s="35" t="str">
        <f t="shared" si="4"/>
        <v/>
      </c>
      <c r="M30" s="35" t="str">
        <f t="shared" si="5"/>
        <v/>
      </c>
      <c r="N30" s="79">
        <f>HLOOKUP($P$1,'Tableau 6'!$B$2:$Q$266,A30,FALSE)</f>
        <v>35.200000000000003</v>
      </c>
      <c r="O30" s="35" t="str">
        <f t="shared" si="6"/>
        <v/>
      </c>
      <c r="P30" s="35" t="str">
        <f t="shared" si="7"/>
        <v/>
      </c>
    </row>
    <row r="31" spans="1:24" s="6" customFormat="1">
      <c r="A31" s="82">
        <f>'Tableau 6'!A29</f>
        <v>28</v>
      </c>
      <c r="B31" s="84" t="str">
        <f>'Tableau 6'!B29</f>
        <v>Haricots verts ou jaunes</v>
      </c>
      <c r="C31" s="26"/>
      <c r="D31" s="26"/>
      <c r="E31" s="26"/>
      <c r="F31" s="26"/>
      <c r="G31" s="75">
        <f t="shared" si="0"/>
        <v>0</v>
      </c>
      <c r="H31" s="75">
        <f t="shared" si="1"/>
        <v>0</v>
      </c>
      <c r="I31" s="17">
        <f t="shared" si="2"/>
        <v>0</v>
      </c>
      <c r="J31" s="17">
        <f t="shared" si="3"/>
        <v>0</v>
      </c>
      <c r="K31" s="77">
        <f>'Tableau 6'!P29</f>
        <v>36.6</v>
      </c>
      <c r="L31" s="35" t="str">
        <f t="shared" si="4"/>
        <v/>
      </c>
      <c r="M31" s="35" t="str">
        <f t="shared" si="5"/>
        <v/>
      </c>
      <c r="N31" s="79">
        <f>HLOOKUP($P$1,'Tableau 6'!$B$2:$Q$266,A31,FALSE)</f>
        <v>29.9</v>
      </c>
      <c r="O31" s="35" t="str">
        <f t="shared" si="6"/>
        <v/>
      </c>
      <c r="P31" s="35" t="str">
        <f t="shared" si="7"/>
        <v/>
      </c>
    </row>
    <row r="32" spans="1:24" s="6" customFormat="1">
      <c r="A32" s="82">
        <f>'Tableau 6'!A30</f>
        <v>29</v>
      </c>
      <c r="B32" s="84" t="str">
        <f>'Tableau 6'!B30</f>
        <v>Brocoli</v>
      </c>
      <c r="C32" s="26"/>
      <c r="D32" s="26"/>
      <c r="E32" s="26"/>
      <c r="F32" s="26"/>
      <c r="G32" s="75">
        <f t="shared" si="0"/>
        <v>0</v>
      </c>
      <c r="H32" s="75">
        <f t="shared" si="1"/>
        <v>0</v>
      </c>
      <c r="I32" s="17">
        <f t="shared" si="2"/>
        <v>0</v>
      </c>
      <c r="J32" s="17">
        <f t="shared" si="3"/>
        <v>0</v>
      </c>
      <c r="K32" s="77">
        <f>'Tableau 6'!P30</f>
        <v>55.5</v>
      </c>
      <c r="L32" s="35" t="str">
        <f t="shared" si="4"/>
        <v/>
      </c>
      <c r="M32" s="35" t="str">
        <f t="shared" si="5"/>
        <v/>
      </c>
      <c r="N32" s="79">
        <f>HLOOKUP($P$1,'Tableau 6'!$B$2:$Q$266,A32,FALSE)</f>
        <v>58</v>
      </c>
      <c r="O32" s="35" t="str">
        <f t="shared" si="6"/>
        <v/>
      </c>
      <c r="P32" s="35" t="str">
        <f t="shared" si="7"/>
        <v/>
      </c>
    </row>
    <row r="33" spans="1:16" s="6" customFormat="1">
      <c r="A33" s="82">
        <f>'Tableau 6'!A31</f>
        <v>30</v>
      </c>
      <c r="B33" s="84" t="str">
        <f>'Tableau 6'!B31</f>
        <v>Chou-fleur</v>
      </c>
      <c r="C33" s="26"/>
      <c r="D33" s="26"/>
      <c r="E33" s="26"/>
      <c r="F33" s="26"/>
      <c r="G33" s="75">
        <f t="shared" si="0"/>
        <v>0</v>
      </c>
      <c r="H33" s="75">
        <f t="shared" si="1"/>
        <v>0</v>
      </c>
      <c r="I33" s="17">
        <f t="shared" si="2"/>
        <v>0</v>
      </c>
      <c r="J33" s="17">
        <f t="shared" si="3"/>
        <v>0</v>
      </c>
      <c r="K33" s="77">
        <f>'Tableau 6'!P31</f>
        <v>33</v>
      </c>
      <c r="L33" s="35" t="str">
        <f t="shared" si="4"/>
        <v/>
      </c>
      <c r="M33" s="35" t="str">
        <f t="shared" si="5"/>
        <v/>
      </c>
      <c r="N33" s="79">
        <f>HLOOKUP($P$1,'Tableau 6'!$B$2:$Q$266,A33,FALSE)</f>
        <v>36.799999999999997</v>
      </c>
      <c r="O33" s="35" t="str">
        <f t="shared" si="6"/>
        <v/>
      </c>
      <c r="P33" s="35" t="str">
        <f t="shared" si="7"/>
        <v/>
      </c>
    </row>
    <row r="34" spans="1:16" s="6" customFormat="1">
      <c r="A34" s="82">
        <f>'Tableau 6'!A32</f>
        <v>31</v>
      </c>
      <c r="B34" s="84" t="str">
        <f>'Tableau 6'!B32</f>
        <v>Poireaux</v>
      </c>
      <c r="C34" s="26"/>
      <c r="D34" s="26"/>
      <c r="E34" s="26"/>
      <c r="F34" s="26"/>
      <c r="G34" s="75">
        <f t="shared" si="0"/>
        <v>0</v>
      </c>
      <c r="H34" s="75">
        <f t="shared" si="1"/>
        <v>0</v>
      </c>
      <c r="I34" s="17">
        <f t="shared" si="2"/>
        <v>0</v>
      </c>
      <c r="J34" s="17">
        <f t="shared" si="3"/>
        <v>0</v>
      </c>
      <c r="K34" s="77">
        <f>'Tableau 6'!P32</f>
        <v>9.1999999999999993</v>
      </c>
      <c r="L34" s="35" t="str">
        <f t="shared" si="4"/>
        <v/>
      </c>
      <c r="M34" s="35" t="str">
        <f t="shared" si="5"/>
        <v/>
      </c>
      <c r="N34" s="79">
        <f>HLOOKUP($P$1,'Tableau 6'!$B$2:$Q$266,A34,FALSE)</f>
        <v>8.4</v>
      </c>
      <c r="O34" s="35" t="str">
        <f t="shared" si="6"/>
        <v/>
      </c>
      <c r="P34" s="35" t="str">
        <f t="shared" si="7"/>
        <v/>
      </c>
    </row>
    <row r="35" spans="1:16" s="6" customFormat="1">
      <c r="A35" s="82">
        <f>'Tableau 6'!A33</f>
        <v>32</v>
      </c>
      <c r="B35" s="84" t="str">
        <f>'Tableau 6'!B33</f>
        <v xml:space="preserve">Ail frais (pas en poudre) </v>
      </c>
      <c r="C35" s="26"/>
      <c r="D35" s="26"/>
      <c r="E35" s="26"/>
      <c r="F35" s="26"/>
      <c r="G35" s="75">
        <f t="shared" si="0"/>
        <v>0</v>
      </c>
      <c r="H35" s="75">
        <f t="shared" si="1"/>
        <v>0</v>
      </c>
      <c r="I35" s="17">
        <f t="shared" si="2"/>
        <v>0</v>
      </c>
      <c r="J35" s="17">
        <f t="shared" si="3"/>
        <v>0</v>
      </c>
      <c r="K35" s="77">
        <f>'Tableau 6'!P33</f>
        <v>48.9</v>
      </c>
      <c r="L35" s="35" t="str">
        <f t="shared" si="4"/>
        <v/>
      </c>
      <c r="M35" s="35" t="str">
        <f t="shared" si="5"/>
        <v/>
      </c>
      <c r="N35" s="79">
        <f>HLOOKUP($P$1,'Tableau 6'!$B$2:$Q$266,A35,FALSE)</f>
        <v>63</v>
      </c>
      <c r="O35" s="35" t="str">
        <f t="shared" si="6"/>
        <v/>
      </c>
      <c r="P35" s="35" t="str">
        <f t="shared" si="7"/>
        <v/>
      </c>
    </row>
    <row r="36" spans="1:16" s="6" customFormat="1">
      <c r="A36" s="82">
        <f>'Tableau 6'!A34</f>
        <v>33</v>
      </c>
      <c r="B36" s="84" t="str">
        <f>'Tableau 6'!B34</f>
        <v>Champignons</v>
      </c>
      <c r="C36" s="26"/>
      <c r="D36" s="26"/>
      <c r="E36" s="26"/>
      <c r="F36" s="26"/>
      <c r="G36" s="75">
        <f t="shared" si="0"/>
        <v>0</v>
      </c>
      <c r="H36" s="75">
        <f t="shared" si="1"/>
        <v>0</v>
      </c>
      <c r="I36" s="17">
        <f t="shared" si="2"/>
        <v>0</v>
      </c>
      <c r="J36" s="17">
        <f t="shared" si="3"/>
        <v>0</v>
      </c>
      <c r="K36" s="77">
        <f>'Tableau 6'!P34</f>
        <v>50</v>
      </c>
      <c r="L36" s="35" t="str">
        <f t="shared" si="4"/>
        <v/>
      </c>
      <c r="M36" s="35" t="str">
        <f t="shared" si="5"/>
        <v/>
      </c>
      <c r="N36" s="79">
        <f>HLOOKUP($P$1,'Tableau 6'!$B$2:$Q$266,A36,FALSE)</f>
        <v>47</v>
      </c>
      <c r="O36" s="35" t="str">
        <f t="shared" si="6"/>
        <v/>
      </c>
      <c r="P36" s="35" t="str">
        <f t="shared" si="7"/>
        <v/>
      </c>
    </row>
    <row r="37" spans="1:16" s="6" customFormat="1">
      <c r="A37" s="82">
        <f>'Tableau 6'!A35</f>
        <v>34</v>
      </c>
      <c r="B37" s="84" t="str">
        <f>'Tableau 6'!B35</f>
        <v>Courgettes</v>
      </c>
      <c r="C37" s="26"/>
      <c r="D37" s="26"/>
      <c r="E37" s="26"/>
      <c r="F37" s="26"/>
      <c r="G37" s="75">
        <f t="shared" si="0"/>
        <v>0</v>
      </c>
      <c r="H37" s="75">
        <f t="shared" si="1"/>
        <v>0</v>
      </c>
      <c r="I37" s="17">
        <f t="shared" si="2"/>
        <v>0</v>
      </c>
      <c r="J37" s="17">
        <f t="shared" si="3"/>
        <v>0</v>
      </c>
      <c r="K37" s="77">
        <f>'Tableau 6'!P35</f>
        <v>21.1</v>
      </c>
      <c r="L37" s="35" t="str">
        <f t="shared" si="4"/>
        <v/>
      </c>
      <c r="M37" s="35" t="str">
        <f t="shared" si="5"/>
        <v/>
      </c>
      <c r="N37" s="79">
        <f>HLOOKUP($P$1,'Tableau 6'!$B$2:$Q$266,A37,FALSE)</f>
        <v>26.6</v>
      </c>
      <c r="O37" s="35" t="str">
        <f t="shared" si="6"/>
        <v/>
      </c>
      <c r="P37" s="35" t="str">
        <f t="shared" si="7"/>
        <v/>
      </c>
    </row>
    <row r="38" spans="1:16" s="6" customFormat="1">
      <c r="A38" s="82">
        <f>'Tableau 6'!A36</f>
        <v>35</v>
      </c>
      <c r="B38" s="84" t="str">
        <f>'Tableau 6'!B36</f>
        <v>Oignons</v>
      </c>
      <c r="C38" s="26"/>
      <c r="D38" s="26"/>
      <c r="E38" s="26"/>
      <c r="F38" s="26"/>
      <c r="G38" s="75">
        <f t="shared" si="0"/>
        <v>0</v>
      </c>
      <c r="H38" s="75">
        <f t="shared" si="1"/>
        <v>0</v>
      </c>
      <c r="I38" s="17">
        <f t="shared" si="2"/>
        <v>0</v>
      </c>
      <c r="J38" s="17">
        <f t="shared" si="3"/>
        <v>0</v>
      </c>
      <c r="K38" s="77">
        <f>'Tableau 6'!P36</f>
        <v>82.7</v>
      </c>
      <c r="L38" s="35" t="str">
        <f t="shared" si="4"/>
        <v/>
      </c>
      <c r="M38" s="35" t="str">
        <f t="shared" si="5"/>
        <v/>
      </c>
      <c r="N38" s="79">
        <f>HLOOKUP($P$1,'Tableau 6'!$B$2:$Q$266,A38,FALSE)</f>
        <v>86.9</v>
      </c>
      <c r="O38" s="35" t="str">
        <f t="shared" si="6"/>
        <v/>
      </c>
      <c r="P38" s="35" t="str">
        <f t="shared" si="7"/>
        <v/>
      </c>
    </row>
    <row r="39" spans="1:16" s="6" customFormat="1">
      <c r="A39" s="82">
        <f>'Tableau 6'!A37</f>
        <v>36</v>
      </c>
      <c r="B39" s="85" t="str">
        <f>'Tableau 6'!B37</f>
        <v>Oignons blancs ou jaunes</v>
      </c>
      <c r="C39" s="26"/>
      <c r="D39" s="26"/>
      <c r="E39" s="26"/>
      <c r="F39" s="26"/>
      <c r="G39" s="75">
        <f t="shared" si="0"/>
        <v>0</v>
      </c>
      <c r="H39" s="75">
        <f t="shared" si="1"/>
        <v>0</v>
      </c>
      <c r="I39" s="17">
        <f t="shared" si="2"/>
        <v>0</v>
      </c>
      <c r="J39" s="17">
        <f t="shared" si="3"/>
        <v>0</v>
      </c>
      <c r="K39" s="77">
        <f>'Tableau 6'!P37</f>
        <v>73.5</v>
      </c>
      <c r="L39" s="35" t="str">
        <f t="shared" si="4"/>
        <v/>
      </c>
      <c r="M39" s="35" t="str">
        <f t="shared" si="5"/>
        <v/>
      </c>
      <c r="N39" s="79">
        <f>HLOOKUP($P$1,'Tableau 6'!$B$2:$Q$266,A39,FALSE)</f>
        <v>77.2</v>
      </c>
      <c r="O39" s="35" t="str">
        <f t="shared" si="6"/>
        <v/>
      </c>
      <c r="P39" s="35" t="str">
        <f t="shared" si="7"/>
        <v/>
      </c>
    </row>
    <row r="40" spans="1:16" s="6" customFormat="1">
      <c r="A40" s="82">
        <f>'Tableau 6'!A38</f>
        <v>37</v>
      </c>
      <c r="B40" s="85" t="str">
        <f>'Tableau 6'!B38</f>
        <v>Oignons rouges</v>
      </c>
      <c r="C40" s="26"/>
      <c r="D40" s="26"/>
      <c r="E40" s="26"/>
      <c r="F40" s="26"/>
      <c r="G40" s="75">
        <f t="shared" si="0"/>
        <v>0</v>
      </c>
      <c r="H40" s="75">
        <f t="shared" si="1"/>
        <v>0</v>
      </c>
      <c r="I40" s="17">
        <f t="shared" si="2"/>
        <v>0</v>
      </c>
      <c r="J40" s="17">
        <f t="shared" si="3"/>
        <v>0</v>
      </c>
      <c r="K40" s="77">
        <f>'Tableau 6'!P38</f>
        <v>32.200000000000003</v>
      </c>
      <c r="L40" s="35" t="str">
        <f t="shared" si="4"/>
        <v/>
      </c>
      <c r="M40" s="35" t="str">
        <f t="shared" si="5"/>
        <v/>
      </c>
      <c r="N40" s="79">
        <f>HLOOKUP($P$1,'Tableau 6'!$B$2:$Q$266,A40,FALSE)</f>
        <v>35.299999999999997</v>
      </c>
      <c r="O40" s="35" t="str">
        <f t="shared" si="6"/>
        <v/>
      </c>
      <c r="P40" s="35" t="str">
        <f t="shared" si="7"/>
        <v/>
      </c>
    </row>
    <row r="41" spans="1:16" s="6" customFormat="1">
      <c r="A41" s="82">
        <f>'Tableau 6'!A39</f>
        <v>38</v>
      </c>
      <c r="B41" s="85" t="str">
        <f>'Tableau 6'!B39</f>
        <v>Oignons verts</v>
      </c>
      <c r="C41" s="26"/>
      <c r="D41" s="26"/>
      <c r="E41" s="26"/>
      <c r="F41" s="26"/>
      <c r="G41" s="75">
        <f t="shared" si="0"/>
        <v>0</v>
      </c>
      <c r="H41" s="75">
        <f t="shared" si="1"/>
        <v>0</v>
      </c>
      <c r="I41" s="17">
        <f t="shared" si="2"/>
        <v>0</v>
      </c>
      <c r="J41" s="17">
        <f t="shared" si="3"/>
        <v>0</v>
      </c>
      <c r="K41" s="77">
        <f>'Tableau 6'!P39</f>
        <v>34</v>
      </c>
      <c r="L41" s="35" t="str">
        <f t="shared" si="4"/>
        <v/>
      </c>
      <c r="M41" s="35" t="str">
        <f t="shared" si="5"/>
        <v/>
      </c>
      <c r="N41" s="79">
        <f>HLOOKUP($P$1,'Tableau 6'!$B$2:$Q$266,A41,FALSE)</f>
        <v>39.5</v>
      </c>
      <c r="O41" s="35" t="str">
        <f t="shared" si="6"/>
        <v/>
      </c>
      <c r="P41" s="35" t="str">
        <f t="shared" si="7"/>
        <v/>
      </c>
    </row>
    <row r="42" spans="1:16" s="6" customFormat="1">
      <c r="A42" s="82">
        <f>'Tableau 6'!A40</f>
        <v>39</v>
      </c>
      <c r="B42" s="84" t="str">
        <f>'Tableau 6'!B40</f>
        <v xml:space="preserve">Jus de légumes </v>
      </c>
      <c r="C42" s="26"/>
      <c r="D42" s="26"/>
      <c r="E42" s="26"/>
      <c r="F42" s="26"/>
      <c r="G42" s="75">
        <f t="shared" si="0"/>
        <v>0</v>
      </c>
      <c r="H42" s="75">
        <f t="shared" si="1"/>
        <v>0</v>
      </c>
      <c r="I42" s="17">
        <f t="shared" si="2"/>
        <v>0</v>
      </c>
      <c r="J42" s="17">
        <f t="shared" si="3"/>
        <v>0</v>
      </c>
      <c r="K42" s="77">
        <f>'Tableau 6'!P40</f>
        <v>18.2</v>
      </c>
      <c r="L42" s="35" t="str">
        <f t="shared" si="4"/>
        <v/>
      </c>
      <c r="M42" s="35" t="str">
        <f t="shared" si="5"/>
        <v/>
      </c>
      <c r="N42" s="79">
        <f>HLOOKUP($P$1,'Tableau 6'!$B$2:$Q$266,A42,FALSE)</f>
        <v>15</v>
      </c>
      <c r="O42" s="35" t="str">
        <f t="shared" si="6"/>
        <v/>
      </c>
      <c r="P42" s="35" t="str">
        <f t="shared" si="7"/>
        <v/>
      </c>
    </row>
    <row r="43" spans="1:16" s="6" customFormat="1">
      <c r="A43" s="82">
        <f>'Tableau 6'!A41</f>
        <v>40</v>
      </c>
      <c r="B43" s="86" t="str">
        <f>'Tableau 6'!B41</f>
        <v>HERBES &amp; ÉPICES</v>
      </c>
      <c r="C43" s="27"/>
      <c r="D43" s="27"/>
      <c r="E43" s="27"/>
      <c r="F43" s="27"/>
      <c r="G43" s="80"/>
      <c r="H43" s="80"/>
      <c r="I43" s="81"/>
      <c r="J43" s="81"/>
      <c r="K43" s="109"/>
      <c r="L43" s="109"/>
      <c r="M43" s="109"/>
      <c r="N43" s="109"/>
      <c r="O43" s="109"/>
      <c r="P43" s="109"/>
    </row>
    <row r="44" spans="1:16" s="6" customFormat="1">
      <c r="A44" s="82">
        <f>'Tableau 6'!A42</f>
        <v>41</v>
      </c>
      <c r="B44" s="84" t="str">
        <f>'Tableau 6'!B42</f>
        <v xml:space="preserve"> Herbe fraîche </v>
      </c>
      <c r="C44" s="26"/>
      <c r="D44" s="26"/>
      <c r="E44" s="26"/>
      <c r="F44" s="26"/>
      <c r="G44" s="75">
        <f t="shared" ref="G44:G56" si="8">C44+D44</f>
        <v>0</v>
      </c>
      <c r="H44" s="75">
        <f t="shared" ref="H44:H56" si="9">C44+D44+E44</f>
        <v>0</v>
      </c>
      <c r="I44" s="17">
        <f t="shared" ref="I44" si="10">IF((COUNTA(C44)=0),0,(C44)/(C44+E44))</f>
        <v>0</v>
      </c>
      <c r="J44" s="17">
        <f t="shared" ref="J44" si="11">IF((COUNTA(C44:D44)=0),0,(C44+D44)/(C44+D44+E44))</f>
        <v>0</v>
      </c>
      <c r="K44" s="77">
        <f>'Tableau 6'!P42</f>
        <v>47.5</v>
      </c>
      <c r="L44" s="35" t="str">
        <f t="shared" si="4"/>
        <v/>
      </c>
      <c r="M44" s="35" t="str">
        <f t="shared" si="5"/>
        <v/>
      </c>
      <c r="N44" s="79">
        <f>HLOOKUP($P$1,'Tableau 6'!$B$2:$Q$266,A44,FALSE)</f>
        <v>59.1</v>
      </c>
      <c r="O44" s="35" t="str">
        <f t="shared" ref="O44" si="12">IF(G44=0,"",(IF(AND($G44&lt;=$H44,$G44&gt;=0),BINOMDIST($G44,$H44,N44/100,0),"")))</f>
        <v/>
      </c>
      <c r="P44" s="35" t="str">
        <f t="shared" si="7"/>
        <v/>
      </c>
    </row>
    <row r="45" spans="1:16" s="6" customFormat="1">
      <c r="A45" s="82">
        <f>'Tableau 6'!A43</f>
        <v>42</v>
      </c>
      <c r="B45" s="85" t="str">
        <f>'Tableau 6'!B43</f>
        <v>Basilic thaï frais</v>
      </c>
      <c r="C45" s="26"/>
      <c r="D45" s="26"/>
      <c r="E45" s="26"/>
      <c r="F45" s="26"/>
      <c r="G45" s="75">
        <f t="shared" si="8"/>
        <v>0</v>
      </c>
      <c r="H45" s="75">
        <f t="shared" si="9"/>
        <v>0</v>
      </c>
      <c r="I45" s="17">
        <f t="shared" ref="I45:I56" si="13">IF((COUNTA(C45)=0),0,(C45)/(C45+E45))</f>
        <v>0</v>
      </c>
      <c r="J45" s="17">
        <f t="shared" ref="J45:J56" si="14">IF((COUNTA(C45:D45)=0),0,(C45+D45)/(C45+D45+E45))</f>
        <v>0</v>
      </c>
      <c r="K45" s="77">
        <f>'Tableau 6'!P43</f>
        <v>9.1999999999999993</v>
      </c>
      <c r="L45" s="35" t="str">
        <f t="shared" si="4"/>
        <v/>
      </c>
      <c r="M45" s="35" t="str">
        <f t="shared" si="5"/>
        <v/>
      </c>
      <c r="N45" s="79">
        <f>HLOOKUP($P$1,'Tableau 6'!$B$2:$Q$266,A45,FALSE)</f>
        <v>8.6999999999999993</v>
      </c>
      <c r="O45" s="35" t="str">
        <f t="shared" ref="O45:O56" si="15">IF(G45=0,"",(IF(AND($G45&lt;=$H45,$G45&gt;=0),BINOMDIST($G45,$H45,N45/100,0),"")))</f>
        <v/>
      </c>
      <c r="P45" s="35" t="str">
        <f t="shared" si="7"/>
        <v/>
      </c>
    </row>
    <row r="46" spans="1:16" s="6" customFormat="1">
      <c r="A46" s="82">
        <f>'Tableau 6'!A44</f>
        <v>43</v>
      </c>
      <c r="B46" s="85" t="str">
        <f>'Tableau 6'!B44</f>
        <v>Basilic frais</v>
      </c>
      <c r="C46" s="26"/>
      <c r="D46" s="26"/>
      <c r="E46" s="26"/>
      <c r="F46" s="26"/>
      <c r="G46" s="75">
        <f t="shared" si="8"/>
        <v>0</v>
      </c>
      <c r="H46" s="75">
        <f t="shared" si="9"/>
        <v>0</v>
      </c>
      <c r="I46" s="17">
        <f t="shared" si="13"/>
        <v>0</v>
      </c>
      <c r="J46" s="17">
        <f t="shared" si="14"/>
        <v>0</v>
      </c>
      <c r="K46" s="77">
        <f>'Tableau 6'!P44</f>
        <v>17.8</v>
      </c>
      <c r="L46" s="35" t="str">
        <f t="shared" si="4"/>
        <v/>
      </c>
      <c r="M46" s="35" t="str">
        <f t="shared" si="5"/>
        <v/>
      </c>
      <c r="N46" s="79">
        <f>HLOOKUP($P$1,'Tableau 6'!$B$2:$Q$266,A46,FALSE)</f>
        <v>18</v>
      </c>
      <c r="O46" s="35" t="str">
        <f t="shared" si="15"/>
        <v/>
      </c>
      <c r="P46" s="35" t="str">
        <f t="shared" si="7"/>
        <v/>
      </c>
    </row>
    <row r="47" spans="1:16" s="6" customFormat="1">
      <c r="A47" s="82">
        <f>'Tableau 6'!A45</f>
        <v>44</v>
      </c>
      <c r="B47" s="85" t="str">
        <f>'Tableau 6'!B45</f>
        <v>Coriandre fraîche</v>
      </c>
      <c r="C47" s="26"/>
      <c r="D47" s="26"/>
      <c r="E47" s="26"/>
      <c r="F47" s="26"/>
      <c r="G47" s="75">
        <f t="shared" si="8"/>
        <v>0</v>
      </c>
      <c r="H47" s="75">
        <f t="shared" si="9"/>
        <v>0</v>
      </c>
      <c r="I47" s="17">
        <f t="shared" si="13"/>
        <v>0</v>
      </c>
      <c r="J47" s="17">
        <f t="shared" si="14"/>
        <v>0</v>
      </c>
      <c r="K47" s="77">
        <f>'Tableau 6'!P45</f>
        <v>17.600000000000001</v>
      </c>
      <c r="L47" s="35" t="str">
        <f t="shared" si="4"/>
        <v/>
      </c>
      <c r="M47" s="35" t="str">
        <f t="shared" si="5"/>
        <v/>
      </c>
      <c r="N47" s="79">
        <f>HLOOKUP($P$1,'Tableau 6'!$B$2:$Q$266,A47,FALSE)</f>
        <v>27.3</v>
      </c>
      <c r="O47" s="35" t="str">
        <f t="shared" si="15"/>
        <v/>
      </c>
      <c r="P47" s="35" t="str">
        <f t="shared" si="7"/>
        <v/>
      </c>
    </row>
    <row r="48" spans="1:16" s="6" customFormat="1">
      <c r="A48" s="82">
        <f>'Tableau 6'!A46</f>
        <v>45</v>
      </c>
      <c r="B48" s="85" t="str">
        <f>'Tableau 6'!B46</f>
        <v>Estragon frais</v>
      </c>
      <c r="C48" s="26"/>
      <c r="D48" s="26"/>
      <c r="E48" s="26"/>
      <c r="F48" s="26"/>
      <c r="G48" s="75">
        <f t="shared" si="8"/>
        <v>0</v>
      </c>
      <c r="H48" s="75">
        <f t="shared" si="9"/>
        <v>0</v>
      </c>
      <c r="I48" s="17">
        <f t="shared" si="13"/>
        <v>0</v>
      </c>
      <c r="J48" s="17">
        <f t="shared" si="14"/>
        <v>0</v>
      </c>
      <c r="K48" s="77">
        <f>'Tableau 6'!P46</f>
        <v>3.2</v>
      </c>
      <c r="L48" s="35" t="str">
        <f t="shared" si="4"/>
        <v/>
      </c>
      <c r="M48" s="35" t="str">
        <f t="shared" si="5"/>
        <v/>
      </c>
      <c r="N48" s="79">
        <f>HLOOKUP($P$1,'Tableau 6'!$B$2:$Q$266,A48,FALSE)</f>
        <v>2.2000000000000002</v>
      </c>
      <c r="O48" s="35" t="str">
        <f t="shared" si="15"/>
        <v/>
      </c>
      <c r="P48" s="35" t="str">
        <f t="shared" si="7"/>
        <v/>
      </c>
    </row>
    <row r="49" spans="1:16" s="6" customFormat="1">
      <c r="A49" s="82">
        <f>'Tableau 6'!A47</f>
        <v>46</v>
      </c>
      <c r="B49" s="85" t="str">
        <f>'Tableau 6'!B47</f>
        <v>Persil frais</v>
      </c>
      <c r="C49" s="26"/>
      <c r="D49" s="26"/>
      <c r="E49" s="26"/>
      <c r="F49" s="26"/>
      <c r="G49" s="75">
        <f t="shared" si="8"/>
        <v>0</v>
      </c>
      <c r="H49" s="75">
        <f t="shared" si="9"/>
        <v>0</v>
      </c>
      <c r="I49" s="17">
        <f t="shared" si="13"/>
        <v>0</v>
      </c>
      <c r="J49" s="17">
        <f t="shared" si="14"/>
        <v>0</v>
      </c>
      <c r="K49" s="77">
        <f>'Tableau 6'!P47</f>
        <v>26.1</v>
      </c>
      <c r="L49" s="35" t="str">
        <f t="shared" si="4"/>
        <v/>
      </c>
      <c r="M49" s="35" t="str">
        <f t="shared" si="5"/>
        <v/>
      </c>
      <c r="N49" s="79">
        <f>HLOOKUP($P$1,'Tableau 6'!$B$2:$Q$266,A49,FALSE)</f>
        <v>29.6</v>
      </c>
      <c r="O49" s="35" t="str">
        <f t="shared" si="15"/>
        <v/>
      </c>
      <c r="P49" s="35" t="str">
        <f t="shared" si="7"/>
        <v/>
      </c>
    </row>
    <row r="50" spans="1:16" s="6" customFormat="1">
      <c r="A50" s="82">
        <f>'Tableau 6'!A48</f>
        <v>47</v>
      </c>
      <c r="B50" s="85" t="str">
        <f>'Tableau 6'!B48</f>
        <v xml:space="preserve">Autre herbe fraîche </v>
      </c>
      <c r="C50" s="26"/>
      <c r="D50" s="26"/>
      <c r="E50" s="26"/>
      <c r="F50" s="26"/>
      <c r="G50" s="75">
        <f t="shared" si="8"/>
        <v>0</v>
      </c>
      <c r="H50" s="75">
        <f t="shared" si="9"/>
        <v>0</v>
      </c>
      <c r="I50" s="17">
        <f t="shared" si="13"/>
        <v>0</v>
      </c>
      <c r="J50" s="17">
        <f t="shared" si="14"/>
        <v>0</v>
      </c>
      <c r="K50" s="77">
        <f>'Tableau 6'!P48</f>
        <v>24</v>
      </c>
      <c r="L50" s="35" t="str">
        <f t="shared" si="4"/>
        <v/>
      </c>
      <c r="M50" s="35" t="str">
        <f t="shared" si="5"/>
        <v/>
      </c>
      <c r="N50" s="79">
        <f>HLOOKUP($P$1,'Tableau 6'!$B$2:$Q$266,A50,FALSE)</f>
        <v>32</v>
      </c>
      <c r="O50" s="35" t="str">
        <f t="shared" si="15"/>
        <v/>
      </c>
      <c r="P50" s="35" t="str">
        <f t="shared" si="7"/>
        <v/>
      </c>
    </row>
    <row r="51" spans="1:16" s="6" customFormat="1">
      <c r="A51" s="82">
        <f>'Tableau 6'!A49</f>
        <v>48</v>
      </c>
      <c r="B51" s="84" t="str">
        <f>'Tableau 6'!B49</f>
        <v>Épices</v>
      </c>
      <c r="C51" s="26"/>
      <c r="D51" s="26"/>
      <c r="E51" s="26"/>
      <c r="F51" s="26"/>
      <c r="G51" s="75">
        <f t="shared" si="8"/>
        <v>0</v>
      </c>
      <c r="H51" s="75">
        <f t="shared" si="9"/>
        <v>0</v>
      </c>
      <c r="I51" s="17">
        <f t="shared" si="13"/>
        <v>0</v>
      </c>
      <c r="J51" s="17">
        <f t="shared" si="14"/>
        <v>0</v>
      </c>
      <c r="K51" s="77">
        <f>'Tableau 6'!P49</f>
        <v>90.7</v>
      </c>
      <c r="L51" s="35" t="str">
        <f t="shared" si="4"/>
        <v/>
      </c>
      <c r="M51" s="35" t="str">
        <f t="shared" si="5"/>
        <v/>
      </c>
      <c r="N51" s="79">
        <f>HLOOKUP($P$1,'Tableau 6'!$B$2:$Q$266,A51,FALSE)</f>
        <v>91.5</v>
      </c>
      <c r="O51" s="35" t="str">
        <f t="shared" si="15"/>
        <v/>
      </c>
      <c r="P51" s="35" t="str">
        <f t="shared" si="7"/>
        <v/>
      </c>
    </row>
    <row r="52" spans="1:16" s="6" customFormat="1" ht="22.5">
      <c r="A52" s="82">
        <f>'Tableau 6'!A50</f>
        <v>49</v>
      </c>
      <c r="B52" s="85" t="str">
        <f>'Tableau 6'!B50</f>
        <v>Poivre (entier, du moulin, blanc, noir ou mélangé)</v>
      </c>
      <c r="C52" s="26"/>
      <c r="D52" s="26"/>
      <c r="E52" s="26"/>
      <c r="F52" s="26"/>
      <c r="G52" s="75">
        <f t="shared" si="8"/>
        <v>0</v>
      </c>
      <c r="H52" s="75">
        <f t="shared" si="9"/>
        <v>0</v>
      </c>
      <c r="I52" s="17">
        <f t="shared" si="13"/>
        <v>0</v>
      </c>
      <c r="J52" s="17">
        <f t="shared" si="14"/>
        <v>0</v>
      </c>
      <c r="K52" s="77">
        <f>'Tableau 6'!P50</f>
        <v>84.8</v>
      </c>
      <c r="L52" s="35" t="str">
        <f t="shared" si="4"/>
        <v/>
      </c>
      <c r="M52" s="35" t="str">
        <f t="shared" si="5"/>
        <v/>
      </c>
      <c r="N52" s="79">
        <f>HLOOKUP($P$1,'Tableau 6'!$B$2:$Q$266,A52,FALSE)</f>
        <v>85.3</v>
      </c>
      <c r="O52" s="35" t="str">
        <f t="shared" si="15"/>
        <v/>
      </c>
      <c r="P52" s="35" t="str">
        <f t="shared" si="7"/>
        <v/>
      </c>
    </row>
    <row r="53" spans="1:16" s="6" customFormat="1">
      <c r="A53" s="82">
        <f>'Tableau 6'!A51</f>
        <v>50</v>
      </c>
      <c r="B53" s="85" t="str">
        <f>'Tableau 6'!B51</f>
        <v>Poudre de cari</v>
      </c>
      <c r="C53" s="26"/>
      <c r="D53" s="26"/>
      <c r="E53" s="26"/>
      <c r="F53" s="26"/>
      <c r="G53" s="75">
        <f t="shared" si="8"/>
        <v>0</v>
      </c>
      <c r="H53" s="75">
        <f t="shared" si="9"/>
        <v>0</v>
      </c>
      <c r="I53" s="17">
        <f t="shared" si="13"/>
        <v>0</v>
      </c>
      <c r="J53" s="17">
        <f t="shared" si="14"/>
        <v>0</v>
      </c>
      <c r="K53" s="77">
        <f>'Tableau 6'!P51</f>
        <v>17.600000000000001</v>
      </c>
      <c r="L53" s="35" t="str">
        <f t="shared" si="4"/>
        <v/>
      </c>
      <c r="M53" s="35" t="str">
        <f t="shared" si="5"/>
        <v/>
      </c>
      <c r="N53" s="79">
        <f>HLOOKUP($P$1,'Tableau 6'!$B$2:$Q$266,A53,FALSE)</f>
        <v>27</v>
      </c>
      <c r="O53" s="35" t="str">
        <f t="shared" si="15"/>
        <v/>
      </c>
      <c r="P53" s="35" t="str">
        <f t="shared" si="7"/>
        <v/>
      </c>
    </row>
    <row r="54" spans="1:16" s="6" customFormat="1">
      <c r="A54" s="82">
        <f>'Tableau 6'!A52</f>
        <v>51</v>
      </c>
      <c r="B54" s="85" t="str">
        <f>'Tableau 6'!B52</f>
        <v>Paprika</v>
      </c>
      <c r="C54" s="26"/>
      <c r="D54" s="26"/>
      <c r="E54" s="26"/>
      <c r="F54" s="26"/>
      <c r="G54" s="75">
        <f t="shared" si="8"/>
        <v>0</v>
      </c>
      <c r="H54" s="75">
        <f t="shared" si="9"/>
        <v>0</v>
      </c>
      <c r="I54" s="17">
        <f t="shared" si="13"/>
        <v>0</v>
      </c>
      <c r="J54" s="17">
        <f t="shared" si="14"/>
        <v>0</v>
      </c>
      <c r="K54" s="77">
        <f>'Tableau 6'!P52</f>
        <v>22.2</v>
      </c>
      <c r="L54" s="35" t="str">
        <f t="shared" si="4"/>
        <v/>
      </c>
      <c r="M54" s="35" t="str">
        <f t="shared" si="5"/>
        <v/>
      </c>
      <c r="N54" s="79">
        <f>HLOOKUP($P$1,'Tableau 6'!$B$2:$Q$266,A54,FALSE)</f>
        <v>28.3</v>
      </c>
      <c r="O54" s="35" t="str">
        <f t="shared" si="15"/>
        <v/>
      </c>
      <c r="P54" s="35" t="str">
        <f t="shared" si="7"/>
        <v/>
      </c>
    </row>
    <row r="55" spans="1:16" s="6" customFormat="1">
      <c r="A55" s="82">
        <f>'Tableau 6'!A53</f>
        <v>52</v>
      </c>
      <c r="B55" s="85" t="str">
        <f>'Tableau 6'!B53</f>
        <v>Curcuma</v>
      </c>
      <c r="C55" s="26"/>
      <c r="D55" s="26"/>
      <c r="E55" s="26"/>
      <c r="F55" s="26"/>
      <c r="G55" s="75">
        <f t="shared" si="8"/>
        <v>0</v>
      </c>
      <c r="H55" s="75">
        <f t="shared" si="9"/>
        <v>0</v>
      </c>
      <c r="I55" s="17">
        <f t="shared" si="13"/>
        <v>0</v>
      </c>
      <c r="J55" s="17">
        <f t="shared" si="14"/>
        <v>0</v>
      </c>
      <c r="K55" s="77">
        <f>'Tableau 6'!P53</f>
        <v>15.4</v>
      </c>
      <c r="L55" s="35" t="str">
        <f t="shared" si="4"/>
        <v/>
      </c>
      <c r="M55" s="35" t="str">
        <f t="shared" si="5"/>
        <v/>
      </c>
      <c r="N55" s="79">
        <f>HLOOKUP($P$1,'Tableau 6'!$B$2:$Q$266,A55,FALSE)</f>
        <v>23.3</v>
      </c>
      <c r="O55" s="35" t="str">
        <f t="shared" si="15"/>
        <v/>
      </c>
      <c r="P55" s="35" t="str">
        <f t="shared" si="7"/>
        <v/>
      </c>
    </row>
    <row r="56" spans="1:16" s="6" customFormat="1">
      <c r="A56" s="82">
        <f>'Tableau 6'!A54</f>
        <v>53</v>
      </c>
      <c r="B56" s="85" t="str">
        <f>'Tableau 6'!B54</f>
        <v xml:space="preserve">Autres épices </v>
      </c>
      <c r="C56" s="26"/>
      <c r="D56" s="26"/>
      <c r="E56" s="26"/>
      <c r="F56" s="26"/>
      <c r="G56" s="75">
        <f t="shared" si="8"/>
        <v>0</v>
      </c>
      <c r="H56" s="75">
        <f t="shared" si="9"/>
        <v>0</v>
      </c>
      <c r="I56" s="17">
        <f t="shared" si="13"/>
        <v>0</v>
      </c>
      <c r="J56" s="17">
        <f t="shared" si="14"/>
        <v>0</v>
      </c>
      <c r="K56" s="77">
        <f>'Tableau 6'!P54</f>
        <v>48.8</v>
      </c>
      <c r="L56" s="35" t="str">
        <f t="shared" si="4"/>
        <v/>
      </c>
      <c r="M56" s="35" t="str">
        <f t="shared" si="5"/>
        <v/>
      </c>
      <c r="N56" s="79">
        <f>HLOOKUP($P$1,'Tableau 6'!$B$2:$Q$266,A56,FALSE)</f>
        <v>55.7</v>
      </c>
      <c r="O56" s="35" t="str">
        <f t="shared" si="15"/>
        <v/>
      </c>
      <c r="P56" s="35" t="str">
        <f t="shared" si="7"/>
        <v/>
      </c>
    </row>
    <row r="57" spans="1:16" s="6" customFormat="1" ht="21.75" customHeight="1">
      <c r="A57" s="82">
        <f>'Tableau 6'!A55</f>
        <v>54</v>
      </c>
      <c r="B57" s="86" t="str">
        <f>'Tableau 6'!B55</f>
        <v>SALADES &amp; TREMPETTES PRÉPARÉES DU COMMERCE</v>
      </c>
      <c r="C57" s="27"/>
      <c r="D57" s="27"/>
      <c r="E57" s="27"/>
      <c r="F57" s="27"/>
      <c r="G57" s="80"/>
      <c r="H57" s="80"/>
      <c r="I57" s="81"/>
      <c r="J57" s="81"/>
      <c r="K57" s="109"/>
      <c r="L57" s="109"/>
      <c r="M57" s="109"/>
      <c r="N57" s="109"/>
      <c r="O57" s="109"/>
      <c r="P57" s="109"/>
    </row>
    <row r="58" spans="1:16" s="6" customFormat="1">
      <c r="A58" s="82">
        <f>'Tableau 6'!A56</f>
        <v>55</v>
      </c>
      <c r="B58" s="84" t="str">
        <f>'Tableau 6'!B56</f>
        <v>Salades préparées du commerce</v>
      </c>
      <c r="C58" s="26"/>
      <c r="D58" s="26"/>
      <c r="E58" s="26"/>
      <c r="F58" s="26"/>
      <c r="G58" s="75">
        <f t="shared" ref="G58:G65" si="16">C58+D58</f>
        <v>0</v>
      </c>
      <c r="H58" s="75">
        <f t="shared" ref="H58:H65" si="17">C58+D58+E58</f>
        <v>0</v>
      </c>
      <c r="I58" s="17">
        <f t="shared" ref="I58" si="18">IF((COUNTA(C58)=0),0,(C58)/(C58+E58))</f>
        <v>0</v>
      </c>
      <c r="J58" s="17">
        <f t="shared" ref="J58" si="19">IF((COUNTA(C58:D58)=0),0,(C58+D58)/(C58+D58+E58))</f>
        <v>0</v>
      </c>
      <c r="K58" s="77">
        <f>'Tableau 6'!P56</f>
        <v>14.5</v>
      </c>
      <c r="L58" s="35" t="str">
        <f t="shared" si="4"/>
        <v/>
      </c>
      <c r="M58" s="35" t="str">
        <f t="shared" si="5"/>
        <v/>
      </c>
      <c r="N58" s="79">
        <f>HLOOKUP($P$1,'Tableau 6'!$B$2:$Q$266,A58,FALSE)</f>
        <v>14.3</v>
      </c>
      <c r="O58" s="35" t="str">
        <f t="shared" ref="O58" si="20">IF(G58=0,"",(IF(AND($G58&lt;=$H58,$G58&gt;=0),BINOMDIST($G58,$H58,N58/100,0),"")))</f>
        <v/>
      </c>
      <c r="P58" s="35" t="str">
        <f t="shared" si="7"/>
        <v/>
      </c>
    </row>
    <row r="59" spans="1:16" s="6" customFormat="1">
      <c r="A59" s="82">
        <f>'Tableau 6'!A57</f>
        <v>56</v>
      </c>
      <c r="B59" s="85" t="str">
        <f>'Tableau 6'!B57</f>
        <v>Salade verte</v>
      </c>
      <c r="C59" s="26"/>
      <c r="D59" s="26"/>
      <c r="E59" s="26"/>
      <c r="F59" s="26"/>
      <c r="G59" s="75">
        <f t="shared" si="16"/>
        <v>0</v>
      </c>
      <c r="H59" s="75">
        <f t="shared" si="17"/>
        <v>0</v>
      </c>
      <c r="I59" s="17">
        <f t="shared" ref="I59:I65" si="21">IF((COUNTA(C59)=0),0,(C59)/(C59+E59))</f>
        <v>0</v>
      </c>
      <c r="J59" s="17">
        <f t="shared" ref="J59:J65" si="22">IF((COUNTA(C59:D59)=0),0,(C59+D59)/(C59+D59+E59))</f>
        <v>0</v>
      </c>
      <c r="K59" s="77">
        <f>'Tableau 6'!P57</f>
        <v>9</v>
      </c>
      <c r="L59" s="35" t="str">
        <f t="shared" si="4"/>
        <v/>
      </c>
      <c r="M59" s="35" t="str">
        <f t="shared" si="5"/>
        <v/>
      </c>
      <c r="N59" s="79">
        <f>HLOOKUP($P$1,'Tableau 6'!$B$2:$Q$266,A59,FALSE)</f>
        <v>8.6</v>
      </c>
      <c r="O59" s="35" t="str">
        <f t="shared" ref="O59:O65" si="23">IF(G59=0,"",(IF(AND($G59&lt;=$H59,$G59&gt;=0),BINOMDIST($G59,$H59,N59/100,0),"")))</f>
        <v/>
      </c>
      <c r="P59" s="35" t="str">
        <f t="shared" si="7"/>
        <v/>
      </c>
    </row>
    <row r="60" spans="1:16" s="6" customFormat="1">
      <c r="A60" s="82">
        <f>'Tableau 6'!A58</f>
        <v>57</v>
      </c>
      <c r="B60" s="85" t="str">
        <f>'Tableau 6'!B58</f>
        <v>Salade de chou</v>
      </c>
      <c r="C60" s="26"/>
      <c r="D60" s="26"/>
      <c r="E60" s="26"/>
      <c r="F60" s="26"/>
      <c r="G60" s="75">
        <f t="shared" si="16"/>
        <v>0</v>
      </c>
      <c r="H60" s="75">
        <f t="shared" si="17"/>
        <v>0</v>
      </c>
      <c r="I60" s="17">
        <f t="shared" si="21"/>
        <v>0</v>
      </c>
      <c r="J60" s="17">
        <f t="shared" si="22"/>
        <v>0</v>
      </c>
      <c r="K60" s="77">
        <f>'Tableau 6'!P58</f>
        <v>3.8</v>
      </c>
      <c r="L60" s="35" t="str">
        <f t="shared" si="4"/>
        <v/>
      </c>
      <c r="M60" s="35" t="str">
        <f t="shared" si="5"/>
        <v/>
      </c>
      <c r="N60" s="79">
        <f>HLOOKUP($P$1,'Tableau 6'!$B$2:$Q$266,A60,FALSE)</f>
        <v>4</v>
      </c>
      <c r="O60" s="35" t="str">
        <f t="shared" si="23"/>
        <v/>
      </c>
      <c r="P60" s="35" t="str">
        <f t="shared" si="7"/>
        <v/>
      </c>
    </row>
    <row r="61" spans="1:16" s="6" customFormat="1">
      <c r="A61" s="82">
        <f>'Tableau 6'!A59</f>
        <v>58</v>
      </c>
      <c r="B61" s="85" t="str">
        <f>'Tableau 6'!B59</f>
        <v>Salade de pommes de terre</v>
      </c>
      <c r="C61" s="26"/>
      <c r="D61" s="26"/>
      <c r="E61" s="26"/>
      <c r="F61" s="26"/>
      <c r="G61" s="75">
        <f t="shared" si="16"/>
        <v>0</v>
      </c>
      <c r="H61" s="75">
        <f t="shared" si="17"/>
        <v>0</v>
      </c>
      <c r="I61" s="17">
        <f t="shared" si="21"/>
        <v>0</v>
      </c>
      <c r="J61" s="17">
        <f t="shared" si="22"/>
        <v>0</v>
      </c>
      <c r="K61" s="77">
        <f>'Tableau 6'!P59</f>
        <v>2.6</v>
      </c>
      <c r="L61" s="35" t="str">
        <f t="shared" si="4"/>
        <v/>
      </c>
      <c r="M61" s="35" t="str">
        <f t="shared" si="5"/>
        <v/>
      </c>
      <c r="N61" s="79">
        <f>HLOOKUP($P$1,'Tableau 6'!$B$2:$Q$266,A61,FALSE)</f>
        <v>2.8</v>
      </c>
      <c r="O61" s="35" t="str">
        <f t="shared" si="23"/>
        <v/>
      </c>
      <c r="P61" s="35" t="str">
        <f t="shared" si="7"/>
        <v/>
      </c>
    </row>
    <row r="62" spans="1:16" s="6" customFormat="1">
      <c r="A62" s="82">
        <f>'Tableau 6'!A60</f>
        <v>59</v>
      </c>
      <c r="B62" s="85" t="str">
        <f>'Tableau 6'!B60</f>
        <v>Salade de pâtes</v>
      </c>
      <c r="C62" s="26"/>
      <c r="D62" s="26"/>
      <c r="E62" s="26"/>
      <c r="F62" s="26"/>
      <c r="G62" s="75">
        <f t="shared" si="16"/>
        <v>0</v>
      </c>
      <c r="H62" s="75">
        <f t="shared" si="17"/>
        <v>0</v>
      </c>
      <c r="I62" s="17">
        <f t="shared" si="21"/>
        <v>0</v>
      </c>
      <c r="J62" s="17">
        <f t="shared" si="22"/>
        <v>0</v>
      </c>
      <c r="K62" s="77">
        <f>'Tableau 6'!P60</f>
        <v>1.8</v>
      </c>
      <c r="L62" s="35" t="str">
        <f t="shared" si="4"/>
        <v/>
      </c>
      <c r="M62" s="35" t="str">
        <f t="shared" si="5"/>
        <v/>
      </c>
      <c r="N62" s="79">
        <f>HLOOKUP($P$1,'Tableau 6'!$B$2:$Q$266,A62,FALSE)</f>
        <v>0.8</v>
      </c>
      <c r="O62" s="35" t="str">
        <f t="shared" si="23"/>
        <v/>
      </c>
      <c r="P62" s="35" t="str">
        <f t="shared" si="7"/>
        <v/>
      </c>
    </row>
    <row r="63" spans="1:16" s="6" customFormat="1" ht="22.5">
      <c r="A63" s="82">
        <f>'Tableau 6'!A61</f>
        <v>60</v>
      </c>
      <c r="B63" s="85" t="str">
        <f>'Tableau 6'!B61</f>
        <v>Salades de fruits, fruits coupés ou assiette de fruits</v>
      </c>
      <c r="C63" s="26"/>
      <c r="D63" s="26"/>
      <c r="E63" s="26"/>
      <c r="F63" s="26"/>
      <c r="G63" s="75">
        <f t="shared" si="16"/>
        <v>0</v>
      </c>
      <c r="H63" s="75">
        <f t="shared" si="17"/>
        <v>0</v>
      </c>
      <c r="I63" s="17">
        <f t="shared" si="21"/>
        <v>0</v>
      </c>
      <c r="J63" s="17">
        <f t="shared" si="22"/>
        <v>0</v>
      </c>
      <c r="K63" s="77">
        <f>'Tableau 6'!P61</f>
        <v>3.1</v>
      </c>
      <c r="L63" s="35" t="str">
        <f t="shared" si="4"/>
        <v/>
      </c>
      <c r="M63" s="35" t="str">
        <f t="shared" si="5"/>
        <v/>
      </c>
      <c r="N63" s="79">
        <f>HLOOKUP($P$1,'Tableau 6'!$B$2:$Q$266,A63,FALSE)</f>
        <v>2.9</v>
      </c>
      <c r="O63" s="35" t="str">
        <f t="shared" si="23"/>
        <v/>
      </c>
      <c r="P63" s="35" t="str">
        <f t="shared" si="7"/>
        <v/>
      </c>
    </row>
    <row r="64" spans="1:16" s="6" customFormat="1">
      <c r="A64" s="82">
        <f>'Tableau 6'!A62</f>
        <v>61</v>
      </c>
      <c r="B64" s="84" t="str">
        <f>'Tableau 6'!B62</f>
        <v>Sauce salsa</v>
      </c>
      <c r="C64" s="26"/>
      <c r="D64" s="26"/>
      <c r="E64" s="26"/>
      <c r="F64" s="26"/>
      <c r="G64" s="75">
        <f t="shared" si="16"/>
        <v>0</v>
      </c>
      <c r="H64" s="75">
        <f t="shared" si="17"/>
        <v>0</v>
      </c>
      <c r="I64" s="17">
        <f t="shared" si="21"/>
        <v>0</v>
      </c>
      <c r="J64" s="17">
        <f t="shared" si="22"/>
        <v>0</v>
      </c>
      <c r="K64" s="77">
        <f>'Tableau 6'!P62</f>
        <v>21.7</v>
      </c>
      <c r="L64" s="35" t="str">
        <f t="shared" si="4"/>
        <v/>
      </c>
      <c r="M64" s="35" t="str">
        <f t="shared" si="5"/>
        <v/>
      </c>
      <c r="N64" s="79">
        <f>HLOOKUP($P$1,'Tableau 6'!$B$2:$Q$266,A64,FALSE)</f>
        <v>25.6</v>
      </c>
      <c r="O64" s="35" t="str">
        <f t="shared" si="23"/>
        <v/>
      </c>
      <c r="P64" s="35" t="str">
        <f t="shared" si="7"/>
        <v/>
      </c>
    </row>
    <row r="65" spans="1:16" s="6" customFormat="1">
      <c r="A65" s="82">
        <f>'Tableau 6'!A63</f>
        <v>62</v>
      </c>
      <c r="B65" s="84" t="str">
        <f>'Tableau 6'!B63</f>
        <v>Houmous</v>
      </c>
      <c r="C65" s="26"/>
      <c r="D65" s="26"/>
      <c r="E65" s="26"/>
      <c r="F65" s="26"/>
      <c r="G65" s="75">
        <f t="shared" si="16"/>
        <v>0</v>
      </c>
      <c r="H65" s="75">
        <f t="shared" si="17"/>
        <v>0</v>
      </c>
      <c r="I65" s="17">
        <f t="shared" si="21"/>
        <v>0</v>
      </c>
      <c r="J65" s="17">
        <f t="shared" si="22"/>
        <v>0</v>
      </c>
      <c r="K65" s="77">
        <f>'Tableau 6'!P63</f>
        <v>13.4</v>
      </c>
      <c r="L65" s="35" t="str">
        <f t="shared" si="4"/>
        <v/>
      </c>
      <c r="M65" s="35" t="str">
        <f t="shared" si="5"/>
        <v/>
      </c>
      <c r="N65" s="79">
        <f>HLOOKUP($P$1,'Tableau 6'!$B$2:$Q$266,A65,FALSE)</f>
        <v>12.9</v>
      </c>
      <c r="O65" s="35" t="str">
        <f t="shared" si="23"/>
        <v/>
      </c>
      <c r="P65" s="35" t="str">
        <f t="shared" si="7"/>
        <v/>
      </c>
    </row>
    <row r="66" spans="1:16" s="6" customFormat="1">
      <c r="A66" s="82">
        <f>'Tableau 6'!A64</f>
        <v>63</v>
      </c>
      <c r="B66" s="86" t="str">
        <f>'Tableau 6'!B64</f>
        <v>FRUITS</v>
      </c>
      <c r="C66" s="27"/>
      <c r="D66" s="27"/>
      <c r="E66" s="27"/>
      <c r="F66" s="27"/>
      <c r="G66" s="80"/>
      <c r="H66" s="80"/>
      <c r="I66" s="81"/>
      <c r="J66" s="81"/>
      <c r="K66" s="109"/>
      <c r="L66" s="109"/>
      <c r="M66" s="109"/>
      <c r="N66" s="109"/>
      <c r="O66" s="109"/>
      <c r="P66" s="109"/>
    </row>
    <row r="67" spans="1:16" s="6" customFormat="1">
      <c r="A67" s="82">
        <f>'Tableau 6'!A65</f>
        <v>64</v>
      </c>
      <c r="B67" s="84" t="str">
        <f>'Tableau 6'!B65</f>
        <v>Pommes</v>
      </c>
      <c r="C67" s="26"/>
      <c r="D67" s="26"/>
      <c r="E67" s="26"/>
      <c r="F67" s="26"/>
      <c r="G67" s="75">
        <f t="shared" ref="G67:G94" si="24">C67+D67</f>
        <v>0</v>
      </c>
      <c r="H67" s="75">
        <f t="shared" ref="H67:H94" si="25">C67+D67+E67</f>
        <v>0</v>
      </c>
      <c r="I67" s="17">
        <f t="shared" ref="I67" si="26">IF((COUNTA(C67)=0),0,(C67)/(C67+E67))</f>
        <v>0</v>
      </c>
      <c r="J67" s="17">
        <f t="shared" ref="J67" si="27">IF((COUNTA(C67:D67)=0),0,(C67+D67)/(C67+D67+E67))</f>
        <v>0</v>
      </c>
      <c r="K67" s="77">
        <f>'Tableau 6'!P65</f>
        <v>72.3</v>
      </c>
      <c r="L67" s="35" t="str">
        <f t="shared" si="4"/>
        <v/>
      </c>
      <c r="M67" s="35" t="str">
        <f t="shared" si="5"/>
        <v/>
      </c>
      <c r="N67" s="79">
        <f>HLOOKUP($P$1,'Tableau 6'!$B$2:$Q$266,A67,FALSE)</f>
        <v>74.099999999999994</v>
      </c>
      <c r="O67" s="35" t="str">
        <f t="shared" ref="O67" si="28">IF(G67=0,"",(IF(AND($G67&lt;=$H67,$G67&gt;=0),BINOMDIST($G67,$H67,N67/100,0),"")))</f>
        <v/>
      </c>
      <c r="P67" s="35" t="str">
        <f t="shared" si="7"/>
        <v/>
      </c>
    </row>
    <row r="68" spans="1:16" s="6" customFormat="1">
      <c r="A68" s="82">
        <f>'Tableau 6'!A66</f>
        <v>65</v>
      </c>
      <c r="B68" s="84" t="str">
        <f>'Tableau 6'!B66</f>
        <v>Poires</v>
      </c>
      <c r="C68" s="26"/>
      <c r="D68" s="26"/>
      <c r="E68" s="26"/>
      <c r="F68" s="26"/>
      <c r="G68" s="75">
        <f t="shared" si="24"/>
        <v>0</v>
      </c>
      <c r="H68" s="75">
        <f t="shared" si="25"/>
        <v>0</v>
      </c>
      <c r="I68" s="17">
        <f t="shared" ref="I68:I94" si="29">IF((COUNTA(C68)=0),0,(C68)/(C68+E68))</f>
        <v>0</v>
      </c>
      <c r="J68" s="17">
        <f t="shared" ref="J68:J94" si="30">IF((COUNTA(C68:D68)=0),0,(C68+D68)/(C68+D68+E68))</f>
        <v>0</v>
      </c>
      <c r="K68" s="77">
        <f>'Tableau 6'!P66</f>
        <v>23.9</v>
      </c>
      <c r="L68" s="35" t="str">
        <f t="shared" si="4"/>
        <v/>
      </c>
      <c r="M68" s="35" t="str">
        <f t="shared" si="5"/>
        <v/>
      </c>
      <c r="N68" s="79">
        <f>HLOOKUP($P$1,'Tableau 6'!$B$2:$Q$266,A68,FALSE)</f>
        <v>25.4</v>
      </c>
      <c r="O68" s="35" t="str">
        <f t="shared" ref="O68:O94" si="31">IF(G68=0,"",(IF(AND($G68&lt;=$H68,$G68&gt;=0),BINOMDIST($G68,$H68,N68/100,0),"")))</f>
        <v/>
      </c>
      <c r="P68" s="35" t="str">
        <f t="shared" si="7"/>
        <v/>
      </c>
    </row>
    <row r="69" spans="1:16" s="6" customFormat="1">
      <c r="A69" s="82">
        <f>'Tableau 6'!A67</f>
        <v>66</v>
      </c>
      <c r="B69" s="84" t="str">
        <f>'Tableau 6'!B67</f>
        <v>Pêches</v>
      </c>
      <c r="C69" s="26"/>
      <c r="D69" s="26"/>
      <c r="E69" s="26"/>
      <c r="F69" s="26"/>
      <c r="G69" s="75">
        <f t="shared" si="24"/>
        <v>0</v>
      </c>
      <c r="H69" s="75">
        <f t="shared" si="25"/>
        <v>0</v>
      </c>
      <c r="I69" s="17">
        <f t="shared" si="29"/>
        <v>0</v>
      </c>
      <c r="J69" s="17">
        <f t="shared" si="30"/>
        <v>0</v>
      </c>
      <c r="K69" s="77">
        <f>'Tableau 6'!P67</f>
        <v>16</v>
      </c>
      <c r="L69" s="35" t="str">
        <f t="shared" si="4"/>
        <v/>
      </c>
      <c r="M69" s="35" t="str">
        <f t="shared" si="5"/>
        <v/>
      </c>
      <c r="N69" s="79">
        <f>HLOOKUP($P$1,'Tableau 6'!$B$2:$Q$266,A69,FALSE)</f>
        <v>15.4</v>
      </c>
      <c r="O69" s="35" t="str">
        <f t="shared" si="31"/>
        <v/>
      </c>
      <c r="P69" s="35" t="str">
        <f t="shared" si="7"/>
        <v/>
      </c>
    </row>
    <row r="70" spans="1:16" s="6" customFormat="1">
      <c r="A70" s="82">
        <f>'Tableau 6'!A68</f>
        <v>67</v>
      </c>
      <c r="B70" s="84" t="str">
        <f>'Tableau 6'!B68</f>
        <v>Nectarines</v>
      </c>
      <c r="C70" s="26"/>
      <c r="D70" s="26"/>
      <c r="E70" s="26"/>
      <c r="F70" s="26"/>
      <c r="G70" s="75">
        <f t="shared" si="24"/>
        <v>0</v>
      </c>
      <c r="H70" s="75">
        <f t="shared" si="25"/>
        <v>0</v>
      </c>
      <c r="I70" s="17">
        <f t="shared" si="29"/>
        <v>0</v>
      </c>
      <c r="J70" s="17">
        <f t="shared" si="30"/>
        <v>0</v>
      </c>
      <c r="K70" s="77">
        <f>'Tableau 6'!P68</f>
        <v>12.6</v>
      </c>
      <c r="L70" s="35" t="str">
        <f t="shared" si="4"/>
        <v/>
      </c>
      <c r="M70" s="35" t="str">
        <f t="shared" si="5"/>
        <v/>
      </c>
      <c r="N70" s="79">
        <f>HLOOKUP($P$1,'Tableau 6'!$B$2:$Q$266,A70,FALSE)</f>
        <v>13.2</v>
      </c>
      <c r="O70" s="35" t="str">
        <f t="shared" si="31"/>
        <v/>
      </c>
      <c r="P70" s="35" t="str">
        <f t="shared" si="7"/>
        <v/>
      </c>
    </row>
    <row r="71" spans="1:16" s="6" customFormat="1">
      <c r="A71" s="82">
        <f>'Tableau 6'!A69</f>
        <v>68</v>
      </c>
      <c r="B71" s="84" t="str">
        <f>'Tableau 6'!B69</f>
        <v>Abricots</v>
      </c>
      <c r="C71" s="26"/>
      <c r="D71" s="26"/>
      <c r="E71" s="26"/>
      <c r="F71" s="26"/>
      <c r="G71" s="75">
        <f t="shared" si="24"/>
        <v>0</v>
      </c>
      <c r="H71" s="75">
        <f t="shared" si="25"/>
        <v>0</v>
      </c>
      <c r="I71" s="17">
        <f t="shared" si="29"/>
        <v>0</v>
      </c>
      <c r="J71" s="17">
        <f t="shared" si="30"/>
        <v>0</v>
      </c>
      <c r="K71" s="77">
        <f>'Tableau 6'!P69</f>
        <v>4.5999999999999996</v>
      </c>
      <c r="L71" s="35" t="str">
        <f t="shared" ref="L71:L134" si="32">IF(H71=0,"",(IF(AND($G71&lt;=$H71,$G71&gt;=0),BINOMDIST($G71,$H71,K71/100,0),"")))</f>
        <v/>
      </c>
      <c r="M71" s="35" t="str">
        <f t="shared" ref="M71:M134" si="33">IF(H71=0,"",(IF(AND(L71&lt;=0.05,J71*100&gt;K71),"Alerte",IF(AND(L71&lt;=0.05,J71*100&lt;K71),"protecteur",""))))</f>
        <v/>
      </c>
      <c r="N71" s="79">
        <f>HLOOKUP($P$1,'Tableau 6'!$B$2:$Q$266,A71,FALSE)</f>
        <v>5.4</v>
      </c>
      <c r="O71" s="35" t="str">
        <f t="shared" si="31"/>
        <v/>
      </c>
      <c r="P71" s="35" t="str">
        <f t="shared" ref="P71:P134" si="34">IF(H71=0,"",(IF(AND(O71&lt;=0.05,J71*100&gt;N71),"Alerte",IF(AND(O71&lt;=0.05,J71*100&lt;N71),"protecteur",""))))</f>
        <v/>
      </c>
    </row>
    <row r="72" spans="1:16" s="6" customFormat="1">
      <c r="A72" s="82">
        <f>'Tableau 6'!A70</f>
        <v>69</v>
      </c>
      <c r="B72" s="84" t="str">
        <f>'Tableau 6'!B70</f>
        <v>Prunes</v>
      </c>
      <c r="C72" s="26"/>
      <c r="D72" s="26"/>
      <c r="E72" s="26"/>
      <c r="F72" s="26"/>
      <c r="G72" s="75">
        <f t="shared" si="24"/>
        <v>0</v>
      </c>
      <c r="H72" s="75">
        <f t="shared" si="25"/>
        <v>0</v>
      </c>
      <c r="I72" s="17">
        <f t="shared" si="29"/>
        <v>0</v>
      </c>
      <c r="J72" s="17">
        <f t="shared" si="30"/>
        <v>0</v>
      </c>
      <c r="K72" s="77">
        <f>'Tableau 6'!P70</f>
        <v>12.7</v>
      </c>
      <c r="L72" s="35" t="str">
        <f t="shared" si="32"/>
        <v/>
      </c>
      <c r="M72" s="35" t="str">
        <f t="shared" si="33"/>
        <v/>
      </c>
      <c r="N72" s="79">
        <f>HLOOKUP($P$1,'Tableau 6'!$B$2:$Q$266,A72,FALSE)</f>
        <v>18.2</v>
      </c>
      <c r="O72" s="35" t="str">
        <f t="shared" si="31"/>
        <v/>
      </c>
      <c r="P72" s="35" t="str">
        <f t="shared" si="34"/>
        <v/>
      </c>
    </row>
    <row r="73" spans="1:16" s="6" customFormat="1">
      <c r="A73" s="82">
        <f>'Tableau 6'!A71</f>
        <v>70</v>
      </c>
      <c r="B73" s="84" t="str">
        <f>'Tableau 6'!B71</f>
        <v>Agrumes</v>
      </c>
      <c r="C73" s="26"/>
      <c r="D73" s="26"/>
      <c r="E73" s="26"/>
      <c r="F73" s="26"/>
      <c r="G73" s="75">
        <f t="shared" si="24"/>
        <v>0</v>
      </c>
      <c r="H73" s="75">
        <f t="shared" si="25"/>
        <v>0</v>
      </c>
      <c r="I73" s="17">
        <f t="shared" si="29"/>
        <v>0</v>
      </c>
      <c r="J73" s="17">
        <f t="shared" si="30"/>
        <v>0</v>
      </c>
      <c r="K73" s="77">
        <f>'Tableau 6'!P71</f>
        <v>65</v>
      </c>
      <c r="L73" s="35" t="str">
        <f t="shared" si="32"/>
        <v/>
      </c>
      <c r="M73" s="35" t="str">
        <f t="shared" si="33"/>
        <v/>
      </c>
      <c r="N73" s="79">
        <f>HLOOKUP($P$1,'Tableau 6'!$B$2:$Q$266,A73,FALSE)</f>
        <v>73.5</v>
      </c>
      <c r="O73" s="35" t="str">
        <f t="shared" si="31"/>
        <v/>
      </c>
      <c r="P73" s="35" t="str">
        <f t="shared" si="34"/>
        <v/>
      </c>
    </row>
    <row r="74" spans="1:16" s="6" customFormat="1">
      <c r="A74" s="82">
        <f>'Tableau 6'!A72</f>
        <v>71</v>
      </c>
      <c r="B74" s="84" t="str">
        <f>'Tableau 6'!B72</f>
        <v>Cerises</v>
      </c>
      <c r="C74" s="26"/>
      <c r="D74" s="26"/>
      <c r="E74" s="26"/>
      <c r="F74" s="26"/>
      <c r="G74" s="75">
        <f t="shared" si="24"/>
        <v>0</v>
      </c>
      <c r="H74" s="75">
        <f t="shared" si="25"/>
        <v>0</v>
      </c>
      <c r="I74" s="17">
        <f t="shared" si="29"/>
        <v>0</v>
      </c>
      <c r="J74" s="17">
        <f t="shared" si="30"/>
        <v>0</v>
      </c>
      <c r="K74" s="77">
        <f>'Tableau 6'!P72</f>
        <v>14.7</v>
      </c>
      <c r="L74" s="35" t="str">
        <f t="shared" si="32"/>
        <v/>
      </c>
      <c r="M74" s="35" t="str">
        <f t="shared" si="33"/>
        <v/>
      </c>
      <c r="N74" s="79">
        <f>HLOOKUP($P$1,'Tableau 6'!$B$2:$Q$266,A74,FALSE)</f>
        <v>19.8</v>
      </c>
      <c r="O74" s="35" t="str">
        <f t="shared" si="31"/>
        <v/>
      </c>
      <c r="P74" s="35" t="str">
        <f t="shared" si="34"/>
        <v/>
      </c>
    </row>
    <row r="75" spans="1:16" s="6" customFormat="1">
      <c r="A75" s="82">
        <f>'Tableau 6'!A73</f>
        <v>72</v>
      </c>
      <c r="B75" s="84" t="str">
        <f>'Tableau 6'!B73</f>
        <v>Raisins</v>
      </c>
      <c r="C75" s="26"/>
      <c r="D75" s="26"/>
      <c r="E75" s="26"/>
      <c r="F75" s="26"/>
      <c r="G75" s="75">
        <f t="shared" si="24"/>
        <v>0</v>
      </c>
      <c r="H75" s="75">
        <f t="shared" si="25"/>
        <v>0</v>
      </c>
      <c r="I75" s="17">
        <f t="shared" si="29"/>
        <v>0</v>
      </c>
      <c r="J75" s="17">
        <f t="shared" si="30"/>
        <v>0</v>
      </c>
      <c r="K75" s="77">
        <f>'Tableau 6'!P73</f>
        <v>52.3</v>
      </c>
      <c r="L75" s="35" t="str">
        <f t="shared" si="32"/>
        <v/>
      </c>
      <c r="M75" s="35" t="str">
        <f t="shared" si="33"/>
        <v/>
      </c>
      <c r="N75" s="79">
        <f>HLOOKUP($P$1,'Tableau 6'!$B$2:$Q$266,A75,FALSE)</f>
        <v>56.7</v>
      </c>
      <c r="O75" s="35" t="str">
        <f t="shared" si="31"/>
        <v/>
      </c>
      <c r="P75" s="35" t="str">
        <f t="shared" si="34"/>
        <v/>
      </c>
    </row>
    <row r="76" spans="1:16" s="6" customFormat="1">
      <c r="A76" s="82">
        <f>'Tableau 6'!A74</f>
        <v>73</v>
      </c>
      <c r="B76" s="84" t="str">
        <f>'Tableau 6'!B74</f>
        <v>Bananes</v>
      </c>
      <c r="C76" s="26"/>
      <c r="D76" s="26"/>
      <c r="E76" s="26"/>
      <c r="F76" s="26"/>
      <c r="G76" s="75">
        <f t="shared" si="24"/>
        <v>0</v>
      </c>
      <c r="H76" s="75">
        <f t="shared" si="25"/>
        <v>0</v>
      </c>
      <c r="I76" s="17">
        <f t="shared" si="29"/>
        <v>0</v>
      </c>
      <c r="J76" s="17">
        <f t="shared" si="30"/>
        <v>0</v>
      </c>
      <c r="K76" s="77">
        <f>'Tableau 6'!P74</f>
        <v>76.7</v>
      </c>
      <c r="L76" s="35" t="str">
        <f t="shared" si="32"/>
        <v/>
      </c>
      <c r="M76" s="35" t="str">
        <f t="shared" si="33"/>
        <v/>
      </c>
      <c r="N76" s="79">
        <f>HLOOKUP($P$1,'Tableau 6'!$B$2:$Q$266,A76,FALSE)</f>
        <v>76.900000000000006</v>
      </c>
      <c r="O76" s="35" t="str">
        <f t="shared" si="31"/>
        <v/>
      </c>
      <c r="P76" s="35" t="str">
        <f t="shared" si="34"/>
        <v/>
      </c>
    </row>
    <row r="77" spans="1:16" s="6" customFormat="1">
      <c r="A77" s="82">
        <f>'Tableau 6'!A75</f>
        <v>74</v>
      </c>
      <c r="B77" s="84" t="str">
        <f>'Tableau 6'!B75</f>
        <v>Mangues</v>
      </c>
      <c r="C77" s="26"/>
      <c r="D77" s="26"/>
      <c r="E77" s="26"/>
      <c r="F77" s="26"/>
      <c r="G77" s="75">
        <f t="shared" si="24"/>
        <v>0</v>
      </c>
      <c r="H77" s="75">
        <f t="shared" si="25"/>
        <v>0</v>
      </c>
      <c r="I77" s="17">
        <f t="shared" si="29"/>
        <v>0</v>
      </c>
      <c r="J77" s="17">
        <f t="shared" si="30"/>
        <v>0</v>
      </c>
      <c r="K77" s="77">
        <f>'Tableau 6'!P75</f>
        <v>15.7</v>
      </c>
      <c r="L77" s="35" t="str">
        <f t="shared" si="32"/>
        <v/>
      </c>
      <c r="M77" s="35" t="str">
        <f t="shared" si="33"/>
        <v/>
      </c>
      <c r="N77" s="79">
        <f>HLOOKUP($P$1,'Tableau 6'!$B$2:$Q$266,A77,FALSE)</f>
        <v>19.399999999999999</v>
      </c>
      <c r="O77" s="35" t="str">
        <f t="shared" si="31"/>
        <v/>
      </c>
      <c r="P77" s="35" t="str">
        <f t="shared" si="34"/>
        <v/>
      </c>
    </row>
    <row r="78" spans="1:16" s="6" customFormat="1">
      <c r="A78" s="82">
        <f>'Tableau 6'!A76</f>
        <v>75</v>
      </c>
      <c r="B78" s="84" t="str">
        <f>'Tableau 6'!B76</f>
        <v>Papayes</v>
      </c>
      <c r="C78" s="26"/>
      <c r="D78" s="26"/>
      <c r="E78" s="26"/>
      <c r="F78" s="26"/>
      <c r="G78" s="75">
        <f t="shared" si="24"/>
        <v>0</v>
      </c>
      <c r="H78" s="75">
        <f t="shared" si="25"/>
        <v>0</v>
      </c>
      <c r="I78" s="17">
        <f t="shared" si="29"/>
        <v>0</v>
      </c>
      <c r="J78" s="17">
        <f t="shared" si="30"/>
        <v>0</v>
      </c>
      <c r="K78" s="77">
        <f>'Tableau 6'!P76</f>
        <v>3.1</v>
      </c>
      <c r="L78" s="35" t="str">
        <f t="shared" si="32"/>
        <v/>
      </c>
      <c r="M78" s="35" t="str">
        <f t="shared" si="33"/>
        <v/>
      </c>
      <c r="N78" s="79">
        <f>HLOOKUP($P$1,'Tableau 6'!$B$2:$Q$266,A78,FALSE)</f>
        <v>2.6</v>
      </c>
      <c r="O78" s="35" t="str">
        <f t="shared" si="31"/>
        <v/>
      </c>
      <c r="P78" s="35" t="str">
        <f t="shared" si="34"/>
        <v/>
      </c>
    </row>
    <row r="79" spans="1:16" s="6" customFormat="1">
      <c r="A79" s="82">
        <f>'Tableau 6'!A77</f>
        <v>76</v>
      </c>
      <c r="B79" s="84" t="str">
        <f>'Tableau 6'!B77</f>
        <v>Kiwis</v>
      </c>
      <c r="C79" s="26"/>
      <c r="D79" s="26"/>
      <c r="E79" s="26"/>
      <c r="F79" s="26"/>
      <c r="G79" s="75">
        <f t="shared" si="24"/>
        <v>0</v>
      </c>
      <c r="H79" s="75">
        <f t="shared" si="25"/>
        <v>0</v>
      </c>
      <c r="I79" s="17">
        <f t="shared" si="29"/>
        <v>0</v>
      </c>
      <c r="J79" s="17">
        <f t="shared" si="30"/>
        <v>0</v>
      </c>
      <c r="K79" s="77">
        <f>'Tableau 6'!P77</f>
        <v>12.3</v>
      </c>
      <c r="L79" s="35" t="str">
        <f t="shared" si="32"/>
        <v/>
      </c>
      <c r="M79" s="35" t="str">
        <f t="shared" si="33"/>
        <v/>
      </c>
      <c r="N79" s="79">
        <f>HLOOKUP($P$1,'Tableau 6'!$B$2:$Q$266,A79,FALSE)</f>
        <v>13.5</v>
      </c>
      <c r="O79" s="35" t="str">
        <f t="shared" si="31"/>
        <v/>
      </c>
      <c r="P79" s="35" t="str">
        <f t="shared" si="34"/>
        <v/>
      </c>
    </row>
    <row r="80" spans="1:16" s="6" customFormat="1">
      <c r="A80" s="82">
        <f>'Tableau 6'!A78</f>
        <v>77</v>
      </c>
      <c r="B80" s="84" t="str">
        <f>'Tableau 6'!B78</f>
        <v>Grenades</v>
      </c>
      <c r="C80" s="26"/>
      <c r="D80" s="26"/>
      <c r="E80" s="26"/>
      <c r="F80" s="26"/>
      <c r="G80" s="75">
        <f t="shared" si="24"/>
        <v>0</v>
      </c>
      <c r="H80" s="75">
        <f t="shared" si="25"/>
        <v>0</v>
      </c>
      <c r="I80" s="17">
        <f t="shared" si="29"/>
        <v>0</v>
      </c>
      <c r="J80" s="17">
        <f t="shared" si="30"/>
        <v>0</v>
      </c>
      <c r="K80" s="77">
        <f>'Tableau 6'!P78</f>
        <v>7.8</v>
      </c>
      <c r="L80" s="35" t="str">
        <f t="shared" si="32"/>
        <v/>
      </c>
      <c r="M80" s="35" t="str">
        <f t="shared" si="33"/>
        <v/>
      </c>
      <c r="N80" s="79">
        <f>HLOOKUP($P$1,'Tableau 6'!$B$2:$Q$266,A80,FALSE)</f>
        <v>7.2</v>
      </c>
      <c r="O80" s="35" t="str">
        <f t="shared" si="31"/>
        <v/>
      </c>
      <c r="P80" s="35" t="str">
        <f t="shared" si="34"/>
        <v/>
      </c>
    </row>
    <row r="81" spans="1:16" s="6" customFormat="1">
      <c r="A81" s="82">
        <f>'Tableau 6'!A79</f>
        <v>78</v>
      </c>
      <c r="B81" s="84" t="str">
        <f>'Tableau 6'!B79</f>
        <v>Ananas</v>
      </c>
      <c r="C81" s="26"/>
      <c r="D81" s="26"/>
      <c r="E81" s="26"/>
      <c r="F81" s="26"/>
      <c r="G81" s="75">
        <f t="shared" si="24"/>
        <v>0</v>
      </c>
      <c r="H81" s="75">
        <f t="shared" si="25"/>
        <v>0</v>
      </c>
      <c r="I81" s="17">
        <f t="shared" si="29"/>
        <v>0</v>
      </c>
      <c r="J81" s="17">
        <f t="shared" si="30"/>
        <v>0</v>
      </c>
      <c r="K81" s="77">
        <f>'Tableau 6'!P79</f>
        <v>30</v>
      </c>
      <c r="L81" s="35" t="str">
        <f t="shared" si="32"/>
        <v/>
      </c>
      <c r="M81" s="35" t="str">
        <f t="shared" si="33"/>
        <v/>
      </c>
      <c r="N81" s="79">
        <f>HLOOKUP($P$1,'Tableau 6'!$B$2:$Q$266,A81,FALSE)</f>
        <v>27.2</v>
      </c>
      <c r="O81" s="35" t="str">
        <f t="shared" si="31"/>
        <v/>
      </c>
      <c r="P81" s="35" t="str">
        <f t="shared" si="34"/>
        <v/>
      </c>
    </row>
    <row r="82" spans="1:16" s="6" customFormat="1">
      <c r="A82" s="82">
        <f>'Tableau 6'!A80</f>
        <v>79</v>
      </c>
      <c r="B82" s="84" t="str">
        <f>'Tableau 6'!B80</f>
        <v>Avocats (y compris le guacamole)</v>
      </c>
      <c r="C82" s="26"/>
      <c r="D82" s="26"/>
      <c r="E82" s="26"/>
      <c r="F82" s="26"/>
      <c r="G82" s="75">
        <f t="shared" si="24"/>
        <v>0</v>
      </c>
      <c r="H82" s="75">
        <f t="shared" si="25"/>
        <v>0</v>
      </c>
      <c r="I82" s="17">
        <f t="shared" si="29"/>
        <v>0</v>
      </c>
      <c r="J82" s="17">
        <f t="shared" si="30"/>
        <v>0</v>
      </c>
      <c r="K82" s="77">
        <f>'Tableau 6'!P80</f>
        <v>26</v>
      </c>
      <c r="L82" s="35" t="str">
        <f t="shared" si="32"/>
        <v/>
      </c>
      <c r="M82" s="35" t="str">
        <f t="shared" si="33"/>
        <v/>
      </c>
      <c r="N82" s="79">
        <f>HLOOKUP($P$1,'Tableau 6'!$B$2:$Q$266,A82,FALSE)</f>
        <v>42.1</v>
      </c>
      <c r="O82" s="35" t="str">
        <f t="shared" si="31"/>
        <v/>
      </c>
      <c r="P82" s="35" t="str">
        <f t="shared" si="34"/>
        <v/>
      </c>
    </row>
    <row r="83" spans="1:16" s="6" customFormat="1">
      <c r="A83" s="82">
        <f>'Tableau 6'!A81</f>
        <v>80</v>
      </c>
      <c r="B83" s="84" t="str">
        <f>'Tableau 6'!B81</f>
        <v>Olives</v>
      </c>
      <c r="C83" s="26"/>
      <c r="D83" s="26"/>
      <c r="E83" s="26"/>
      <c r="F83" s="26"/>
      <c r="G83" s="75">
        <f t="shared" si="24"/>
        <v>0</v>
      </c>
      <c r="H83" s="75">
        <f t="shared" si="25"/>
        <v>0</v>
      </c>
      <c r="I83" s="17">
        <f t="shared" si="29"/>
        <v>0</v>
      </c>
      <c r="J83" s="17">
        <f t="shared" si="30"/>
        <v>0</v>
      </c>
      <c r="K83" s="77">
        <f>'Tableau 6'!P81</f>
        <v>27.2</v>
      </c>
      <c r="L83" s="35" t="str">
        <f t="shared" si="32"/>
        <v/>
      </c>
      <c r="M83" s="35" t="str">
        <f t="shared" si="33"/>
        <v/>
      </c>
      <c r="N83" s="79">
        <f>HLOOKUP($P$1,'Tableau 6'!$B$2:$Q$266,A83,FALSE)</f>
        <v>31</v>
      </c>
      <c r="O83" s="35" t="str">
        <f t="shared" si="31"/>
        <v/>
      </c>
      <c r="P83" s="35" t="str">
        <f t="shared" si="34"/>
        <v/>
      </c>
    </row>
    <row r="84" spans="1:16" s="6" customFormat="1">
      <c r="A84" s="82">
        <f>'Tableau 6'!A82</f>
        <v>81</v>
      </c>
      <c r="B84" s="84" t="str">
        <f>'Tableau 6'!B82</f>
        <v>Melon</v>
      </c>
      <c r="C84" s="26"/>
      <c r="D84" s="26"/>
      <c r="E84" s="26"/>
      <c r="F84" s="26"/>
      <c r="G84" s="75">
        <f t="shared" si="24"/>
        <v>0</v>
      </c>
      <c r="H84" s="75">
        <f t="shared" si="25"/>
        <v>0</v>
      </c>
      <c r="I84" s="17">
        <f t="shared" si="29"/>
        <v>0</v>
      </c>
      <c r="J84" s="17">
        <f t="shared" si="30"/>
        <v>0</v>
      </c>
      <c r="K84" s="77">
        <f>'Tableau 6'!P82</f>
        <v>39.700000000000003</v>
      </c>
      <c r="L84" s="35" t="str">
        <f t="shared" si="32"/>
        <v/>
      </c>
      <c r="M84" s="35" t="str">
        <f t="shared" si="33"/>
        <v/>
      </c>
      <c r="N84" s="79">
        <f>HLOOKUP($P$1,'Tableau 6'!$B$2:$Q$266,A84,FALSE)</f>
        <v>40.200000000000003</v>
      </c>
      <c r="O84" s="35" t="str">
        <f t="shared" si="31"/>
        <v/>
      </c>
      <c r="P84" s="35" t="str">
        <f t="shared" si="34"/>
        <v/>
      </c>
    </row>
    <row r="85" spans="1:16" s="6" customFormat="1">
      <c r="A85" s="82">
        <f>'Tableau 6'!A83</f>
        <v>82</v>
      </c>
      <c r="B85" s="85" t="str">
        <f>'Tableau 6'!B83</f>
        <v>Cantaloups</v>
      </c>
      <c r="C85" s="26"/>
      <c r="D85" s="26"/>
      <c r="E85" s="26"/>
      <c r="F85" s="26"/>
      <c r="G85" s="75">
        <f t="shared" si="24"/>
        <v>0</v>
      </c>
      <c r="H85" s="75">
        <f t="shared" si="25"/>
        <v>0</v>
      </c>
      <c r="I85" s="17">
        <f t="shared" si="29"/>
        <v>0</v>
      </c>
      <c r="J85" s="17">
        <f t="shared" si="30"/>
        <v>0</v>
      </c>
      <c r="K85" s="77">
        <f>'Tableau 6'!P83</f>
        <v>23.5</v>
      </c>
      <c r="L85" s="35" t="str">
        <f t="shared" si="32"/>
        <v/>
      </c>
      <c r="M85" s="35" t="str">
        <f t="shared" si="33"/>
        <v/>
      </c>
      <c r="N85" s="79">
        <f>HLOOKUP($P$1,'Tableau 6'!$B$2:$Q$266,A85,FALSE)</f>
        <v>21.5</v>
      </c>
      <c r="O85" s="35" t="str">
        <f t="shared" si="31"/>
        <v/>
      </c>
      <c r="P85" s="35" t="str">
        <f t="shared" si="34"/>
        <v/>
      </c>
    </row>
    <row r="86" spans="1:16" s="6" customFormat="1">
      <c r="A86" s="82">
        <f>'Tableau 6'!A84</f>
        <v>83</v>
      </c>
      <c r="B86" s="85" t="str">
        <f>'Tableau 6'!B84</f>
        <v>Melons miel</v>
      </c>
      <c r="C86" s="26"/>
      <c r="D86" s="26"/>
      <c r="E86" s="26"/>
      <c r="F86" s="26"/>
      <c r="G86" s="75">
        <f t="shared" si="24"/>
        <v>0</v>
      </c>
      <c r="H86" s="75">
        <f t="shared" si="25"/>
        <v>0</v>
      </c>
      <c r="I86" s="17">
        <f t="shared" si="29"/>
        <v>0</v>
      </c>
      <c r="J86" s="17">
        <f t="shared" si="30"/>
        <v>0</v>
      </c>
      <c r="K86" s="77">
        <f>'Tableau 6'!P84</f>
        <v>13.8</v>
      </c>
      <c r="L86" s="35" t="str">
        <f t="shared" si="32"/>
        <v/>
      </c>
      <c r="M86" s="35" t="str">
        <f t="shared" si="33"/>
        <v/>
      </c>
      <c r="N86" s="79">
        <f>HLOOKUP($P$1,'Tableau 6'!$B$2:$Q$266,A86,FALSE)</f>
        <v>12.7</v>
      </c>
      <c r="O86" s="35" t="str">
        <f t="shared" si="31"/>
        <v/>
      </c>
      <c r="P86" s="35" t="str">
        <f t="shared" si="34"/>
        <v/>
      </c>
    </row>
    <row r="87" spans="1:16" s="6" customFormat="1">
      <c r="A87" s="82">
        <f>'Tableau 6'!A85</f>
        <v>84</v>
      </c>
      <c r="B87" s="85" t="str">
        <f>'Tableau 6'!B85</f>
        <v>Melons d’eau</v>
      </c>
      <c r="C87" s="26"/>
      <c r="D87" s="26"/>
      <c r="E87" s="26"/>
      <c r="F87" s="26"/>
      <c r="G87" s="75">
        <f t="shared" si="24"/>
        <v>0</v>
      </c>
      <c r="H87" s="75">
        <f t="shared" si="25"/>
        <v>0</v>
      </c>
      <c r="I87" s="17">
        <f t="shared" si="29"/>
        <v>0</v>
      </c>
      <c r="J87" s="17">
        <f t="shared" si="30"/>
        <v>0</v>
      </c>
      <c r="K87" s="77">
        <f>'Tableau 6'!P85</f>
        <v>23.7</v>
      </c>
      <c r="L87" s="35" t="str">
        <f t="shared" si="32"/>
        <v/>
      </c>
      <c r="M87" s="35" t="str">
        <f t="shared" si="33"/>
        <v/>
      </c>
      <c r="N87" s="79">
        <f>HLOOKUP($P$1,'Tableau 6'!$B$2:$Q$266,A87,FALSE)</f>
        <v>22.8</v>
      </c>
      <c r="O87" s="35" t="str">
        <f t="shared" si="31"/>
        <v/>
      </c>
      <c r="P87" s="35" t="str">
        <f t="shared" si="34"/>
        <v/>
      </c>
    </row>
    <row r="88" spans="1:16" s="6" customFormat="1">
      <c r="A88" s="82">
        <f>'Tableau 6'!A86</f>
        <v>85</v>
      </c>
      <c r="B88" s="84" t="str">
        <f>'Tableau 6'!B86</f>
        <v>Baies</v>
      </c>
      <c r="C88" s="26"/>
      <c r="D88" s="26"/>
      <c r="E88" s="26"/>
      <c r="F88" s="26"/>
      <c r="G88" s="75">
        <f t="shared" si="24"/>
        <v>0</v>
      </c>
      <c r="H88" s="75">
        <f t="shared" si="25"/>
        <v>0</v>
      </c>
      <c r="I88" s="17">
        <f t="shared" si="29"/>
        <v>0</v>
      </c>
      <c r="J88" s="17">
        <f t="shared" si="30"/>
        <v>0</v>
      </c>
      <c r="K88" s="77">
        <f>'Tableau 6'!P86</f>
        <v>65.2</v>
      </c>
      <c r="L88" s="35" t="str">
        <f t="shared" si="32"/>
        <v/>
      </c>
      <c r="M88" s="35" t="str">
        <f t="shared" si="33"/>
        <v/>
      </c>
      <c r="N88" s="79">
        <f>HLOOKUP($P$1,'Tableau 6'!$B$2:$Q$266,A88,FALSE)</f>
        <v>68.7</v>
      </c>
      <c r="O88" s="35" t="str">
        <f t="shared" si="31"/>
        <v/>
      </c>
      <c r="P88" s="35" t="str">
        <f t="shared" si="34"/>
        <v/>
      </c>
    </row>
    <row r="89" spans="1:16" s="6" customFormat="1">
      <c r="A89" s="82">
        <f>'Tableau 6'!A87</f>
        <v>86</v>
      </c>
      <c r="B89" s="85" t="str">
        <f>'Tableau 6'!B87</f>
        <v>Fraises</v>
      </c>
      <c r="C89" s="26"/>
      <c r="D89" s="26"/>
      <c r="E89" s="26"/>
      <c r="F89" s="26"/>
      <c r="G89" s="75">
        <f t="shared" si="24"/>
        <v>0</v>
      </c>
      <c r="H89" s="75">
        <f t="shared" si="25"/>
        <v>0</v>
      </c>
      <c r="I89" s="17">
        <f t="shared" si="29"/>
        <v>0</v>
      </c>
      <c r="J89" s="17">
        <f t="shared" si="30"/>
        <v>0</v>
      </c>
      <c r="K89" s="77">
        <f>'Tableau 6'!P87</f>
        <v>49.6</v>
      </c>
      <c r="L89" s="35" t="str">
        <f t="shared" si="32"/>
        <v/>
      </c>
      <c r="M89" s="35" t="str">
        <f t="shared" si="33"/>
        <v/>
      </c>
      <c r="N89" s="79">
        <f>HLOOKUP($P$1,'Tableau 6'!$B$2:$Q$266,A89,FALSE)</f>
        <v>50.4</v>
      </c>
      <c r="O89" s="35" t="str">
        <f t="shared" si="31"/>
        <v/>
      </c>
      <c r="P89" s="35" t="str">
        <f t="shared" si="34"/>
        <v/>
      </c>
    </row>
    <row r="90" spans="1:16" s="6" customFormat="1">
      <c r="A90" s="82">
        <f>'Tableau 6'!A88</f>
        <v>87</v>
      </c>
      <c r="B90" s="85" t="str">
        <f>'Tableau 6'!B88</f>
        <v>Framboises</v>
      </c>
      <c r="C90" s="26"/>
      <c r="D90" s="26"/>
      <c r="E90" s="26"/>
      <c r="F90" s="26"/>
      <c r="G90" s="75">
        <f t="shared" si="24"/>
        <v>0</v>
      </c>
      <c r="H90" s="75">
        <f t="shared" si="25"/>
        <v>0</v>
      </c>
      <c r="I90" s="17">
        <f t="shared" si="29"/>
        <v>0</v>
      </c>
      <c r="J90" s="17">
        <f t="shared" si="30"/>
        <v>0</v>
      </c>
      <c r="K90" s="77">
        <f>'Tableau 6'!P88</f>
        <v>27.5</v>
      </c>
      <c r="L90" s="35" t="str">
        <f t="shared" si="32"/>
        <v/>
      </c>
      <c r="M90" s="35" t="str">
        <f t="shared" si="33"/>
        <v/>
      </c>
      <c r="N90" s="79">
        <f>HLOOKUP($P$1,'Tableau 6'!$B$2:$Q$266,A90,FALSE)</f>
        <v>31.5</v>
      </c>
      <c r="O90" s="35" t="str">
        <f t="shared" si="31"/>
        <v/>
      </c>
      <c r="P90" s="35" t="str">
        <f t="shared" si="34"/>
        <v/>
      </c>
    </row>
    <row r="91" spans="1:16" s="6" customFormat="1">
      <c r="A91" s="82">
        <f>'Tableau 6'!A89</f>
        <v>88</v>
      </c>
      <c r="B91" s="85" t="str">
        <f>'Tableau 6'!B89</f>
        <v>Bleuets</v>
      </c>
      <c r="C91" s="26"/>
      <c r="D91" s="26"/>
      <c r="E91" s="26"/>
      <c r="F91" s="26"/>
      <c r="G91" s="75">
        <f t="shared" si="24"/>
        <v>0</v>
      </c>
      <c r="H91" s="75">
        <f t="shared" si="25"/>
        <v>0</v>
      </c>
      <c r="I91" s="17">
        <f t="shared" si="29"/>
        <v>0</v>
      </c>
      <c r="J91" s="17">
        <f t="shared" si="30"/>
        <v>0</v>
      </c>
      <c r="K91" s="77">
        <f>'Tableau 6'!P89</f>
        <v>31.3</v>
      </c>
      <c r="L91" s="35" t="str">
        <f t="shared" si="32"/>
        <v/>
      </c>
      <c r="M91" s="35" t="str">
        <f t="shared" si="33"/>
        <v/>
      </c>
      <c r="N91" s="79">
        <f>HLOOKUP($P$1,'Tableau 6'!$B$2:$Q$266,A91,FALSE)</f>
        <v>38.6</v>
      </c>
      <c r="O91" s="35" t="str">
        <f t="shared" si="31"/>
        <v/>
      </c>
      <c r="P91" s="35" t="str">
        <f t="shared" si="34"/>
        <v/>
      </c>
    </row>
    <row r="92" spans="1:16" s="6" customFormat="1">
      <c r="A92" s="82">
        <f>'Tableau 6'!A90</f>
        <v>89</v>
      </c>
      <c r="B92" s="85" t="str">
        <f>'Tableau 6'!B90</f>
        <v>Mûres</v>
      </c>
      <c r="C92" s="26"/>
      <c r="D92" s="26"/>
      <c r="E92" s="26"/>
      <c r="F92" s="26"/>
      <c r="G92" s="75">
        <f t="shared" si="24"/>
        <v>0</v>
      </c>
      <c r="H92" s="75">
        <f t="shared" si="25"/>
        <v>0</v>
      </c>
      <c r="I92" s="17">
        <f t="shared" si="29"/>
        <v>0</v>
      </c>
      <c r="J92" s="17">
        <f t="shared" si="30"/>
        <v>0</v>
      </c>
      <c r="K92" s="77">
        <f>'Tableau 6'!P90</f>
        <v>10.5</v>
      </c>
      <c r="L92" s="35" t="str">
        <f t="shared" si="32"/>
        <v/>
      </c>
      <c r="M92" s="35" t="str">
        <f t="shared" si="33"/>
        <v/>
      </c>
      <c r="N92" s="79">
        <f>HLOOKUP($P$1,'Tableau 6'!$B$2:$Q$266,A92,FALSE)</f>
        <v>17.899999999999999</v>
      </c>
      <c r="O92" s="35" t="str">
        <f t="shared" si="31"/>
        <v/>
      </c>
      <c r="P92" s="35" t="str">
        <f t="shared" si="34"/>
        <v/>
      </c>
    </row>
    <row r="93" spans="1:16" s="6" customFormat="1">
      <c r="A93" s="82">
        <f>'Tableau 6'!A91</f>
        <v>90</v>
      </c>
      <c r="B93" s="84" t="str">
        <f>'Tableau 6'!B91</f>
        <v xml:space="preserve">Jus de fruits non pasteurisé </v>
      </c>
      <c r="C93" s="26"/>
      <c r="D93" s="26"/>
      <c r="E93" s="26"/>
      <c r="F93" s="26"/>
      <c r="G93" s="75">
        <f t="shared" si="24"/>
        <v>0</v>
      </c>
      <c r="H93" s="75">
        <f t="shared" si="25"/>
        <v>0</v>
      </c>
      <c r="I93" s="17">
        <f t="shared" si="29"/>
        <v>0</v>
      </c>
      <c r="J93" s="17">
        <f t="shared" si="30"/>
        <v>0</v>
      </c>
      <c r="K93" s="77">
        <f>'Tableau 6'!P91</f>
        <v>7.8</v>
      </c>
      <c r="L93" s="35" t="str">
        <f t="shared" si="32"/>
        <v/>
      </c>
      <c r="M93" s="35" t="str">
        <f t="shared" si="33"/>
        <v/>
      </c>
      <c r="N93" s="79">
        <f>HLOOKUP($P$1,'Tableau 6'!$B$2:$Q$266,A93,FALSE)</f>
        <v>4.3</v>
      </c>
      <c r="O93" s="35" t="str">
        <f t="shared" si="31"/>
        <v/>
      </c>
      <c r="P93" s="35" t="str">
        <f t="shared" si="34"/>
        <v/>
      </c>
    </row>
    <row r="94" spans="1:16" s="6" customFormat="1">
      <c r="A94" s="82">
        <f>'Tableau 6'!A92</f>
        <v>91</v>
      </c>
      <c r="B94" s="84" t="str">
        <f>'Tableau 6'!B92</f>
        <v>Boissons fouettées aux fruits</v>
      </c>
      <c r="C94" s="26"/>
      <c r="D94" s="26"/>
      <c r="E94" s="26"/>
      <c r="F94" s="26"/>
      <c r="G94" s="75">
        <f t="shared" si="24"/>
        <v>0</v>
      </c>
      <c r="H94" s="75">
        <f t="shared" si="25"/>
        <v>0</v>
      </c>
      <c r="I94" s="17">
        <f t="shared" si="29"/>
        <v>0</v>
      </c>
      <c r="J94" s="17">
        <f t="shared" si="30"/>
        <v>0</v>
      </c>
      <c r="K94" s="77">
        <f>'Tableau 6'!P92</f>
        <v>19.8</v>
      </c>
      <c r="L94" s="35" t="str">
        <f t="shared" si="32"/>
        <v/>
      </c>
      <c r="M94" s="35" t="str">
        <f t="shared" si="33"/>
        <v/>
      </c>
      <c r="N94" s="79">
        <f>HLOOKUP($P$1,'Tableau 6'!$B$2:$Q$266,A94,FALSE)</f>
        <v>31.4</v>
      </c>
      <c r="O94" s="35" t="str">
        <f t="shared" si="31"/>
        <v/>
      </c>
      <c r="P94" s="35" t="str">
        <f t="shared" si="34"/>
        <v/>
      </c>
    </row>
    <row r="95" spans="1:16" s="6" customFormat="1">
      <c r="A95" s="82">
        <f>'Tableau 6'!A93</f>
        <v>92</v>
      </c>
      <c r="B95" s="86" t="str">
        <f>'Tableau 6'!B93</f>
        <v>NOIX &amp; GRAINES</v>
      </c>
      <c r="C95" s="27"/>
      <c r="D95" s="27"/>
      <c r="E95" s="27"/>
      <c r="F95" s="27"/>
      <c r="G95" s="80"/>
      <c r="H95" s="80"/>
      <c r="I95" s="81"/>
      <c r="J95" s="81"/>
      <c r="K95" s="109"/>
      <c r="L95" s="109"/>
      <c r="M95" s="109"/>
      <c r="N95" s="109"/>
      <c r="O95" s="109"/>
      <c r="P95" s="109"/>
    </row>
    <row r="96" spans="1:16" s="6" customFormat="1">
      <c r="A96" s="82">
        <f>'Tableau 6'!A94</f>
        <v>93</v>
      </c>
      <c r="B96" s="84" t="str">
        <f>'Tableau 6'!B94</f>
        <v>Beurre d’arachides</v>
      </c>
      <c r="C96" s="26"/>
      <c r="D96" s="26"/>
      <c r="E96" s="26"/>
      <c r="F96" s="26"/>
      <c r="G96" s="75">
        <f t="shared" ref="G96:G107" si="35">C96+D96</f>
        <v>0</v>
      </c>
      <c r="H96" s="75">
        <f t="shared" ref="H96:H107" si="36">C96+D96+E96</f>
        <v>0</v>
      </c>
      <c r="I96" s="17">
        <f t="shared" ref="I96" si="37">IF((COUNTA(C96)=0),0,(C96)/(C96+E96))</f>
        <v>0</v>
      </c>
      <c r="J96" s="17">
        <f t="shared" ref="J96" si="38">IF((COUNTA(C96:D96)=0),0,(C96+D96)/(C96+D96+E96))</f>
        <v>0</v>
      </c>
      <c r="K96" s="77">
        <f>'Tableau 6'!P94</f>
        <v>55</v>
      </c>
      <c r="L96" s="35" t="str">
        <f t="shared" si="32"/>
        <v/>
      </c>
      <c r="M96" s="35" t="str">
        <f t="shared" si="33"/>
        <v/>
      </c>
      <c r="N96" s="79">
        <f>HLOOKUP($P$1,'Tableau 6'!$B$2:$Q$266,A96,FALSE)</f>
        <v>56.5</v>
      </c>
      <c r="O96" s="35" t="str">
        <f t="shared" ref="O96" si="39">IF(G96=0,"",(IF(AND($G96&lt;=$H96,$G96&gt;=0),BINOMDIST($G96,$H96,N96/100,0),"")))</f>
        <v/>
      </c>
      <c r="P96" s="35" t="str">
        <f t="shared" si="34"/>
        <v/>
      </c>
    </row>
    <row r="97" spans="1:16" s="6" customFormat="1" ht="25.5" customHeight="1">
      <c r="A97" s="82">
        <f>'Tableau 6'!A95</f>
        <v>94</v>
      </c>
      <c r="B97" s="84" t="str">
        <f>'Tableau 6'!B95</f>
        <v xml:space="preserve">Autres pâtes, beurres ou tartinades de noix </v>
      </c>
      <c r="C97" s="26"/>
      <c r="D97" s="26"/>
      <c r="E97" s="26"/>
      <c r="F97" s="26"/>
      <c r="G97" s="75">
        <f t="shared" si="35"/>
        <v>0</v>
      </c>
      <c r="H97" s="75">
        <f t="shared" si="36"/>
        <v>0</v>
      </c>
      <c r="I97" s="17">
        <f t="shared" ref="I97:I107" si="40">IF((COUNTA(C97)=0),0,(C97)/(C97+E97))</f>
        <v>0</v>
      </c>
      <c r="J97" s="17">
        <f t="shared" ref="J97:J107" si="41">IF((COUNTA(C97:D97)=0),0,(C97+D97)/(C97+D97+E97))</f>
        <v>0</v>
      </c>
      <c r="K97" s="77">
        <f>'Tableau 6'!P95</f>
        <v>18.3</v>
      </c>
      <c r="L97" s="35" t="str">
        <f t="shared" si="32"/>
        <v/>
      </c>
      <c r="M97" s="35" t="str">
        <f t="shared" si="33"/>
        <v/>
      </c>
      <c r="N97" s="79">
        <f>HLOOKUP($P$1,'Tableau 6'!$B$2:$Q$266,A97,FALSE)</f>
        <v>16.100000000000001</v>
      </c>
      <c r="O97" s="35" t="str">
        <f t="shared" ref="O97:O107" si="42">IF(G97=0,"",(IF(AND($G97&lt;=$H97,$G97&gt;=0),BINOMDIST($G97,$H97,N97/100,0),"")))</f>
        <v/>
      </c>
      <c r="P97" s="35" t="str">
        <f t="shared" si="34"/>
        <v/>
      </c>
    </row>
    <row r="98" spans="1:16" s="6" customFormat="1">
      <c r="A98" s="82">
        <f>'Tableau 6'!A96</f>
        <v>95</v>
      </c>
      <c r="B98" s="84" t="str">
        <f>'Tableau 6'!B96</f>
        <v>Noix</v>
      </c>
      <c r="C98" s="26"/>
      <c r="D98" s="26"/>
      <c r="E98" s="26"/>
      <c r="F98" s="26"/>
      <c r="G98" s="75">
        <f t="shared" si="35"/>
        <v>0</v>
      </c>
      <c r="H98" s="75">
        <f t="shared" si="36"/>
        <v>0</v>
      </c>
      <c r="I98" s="17">
        <f t="shared" si="40"/>
        <v>0</v>
      </c>
      <c r="J98" s="17">
        <f t="shared" si="41"/>
        <v>0</v>
      </c>
      <c r="K98" s="77">
        <f>'Tableau 6'!P96</f>
        <v>65.400000000000006</v>
      </c>
      <c r="L98" s="35" t="str">
        <f t="shared" si="32"/>
        <v/>
      </c>
      <c r="M98" s="35" t="str">
        <f t="shared" si="33"/>
        <v/>
      </c>
      <c r="N98" s="79">
        <f>HLOOKUP($P$1,'Tableau 6'!$B$2:$Q$266,A98,FALSE)</f>
        <v>72</v>
      </c>
      <c r="O98" s="35" t="str">
        <f t="shared" si="42"/>
        <v/>
      </c>
      <c r="P98" s="35" t="str">
        <f t="shared" si="34"/>
        <v/>
      </c>
    </row>
    <row r="99" spans="1:16" s="6" customFormat="1" ht="23.25" customHeight="1">
      <c r="A99" s="82">
        <f>'Tableau 6'!A97</f>
        <v>96</v>
      </c>
      <c r="B99" s="84" t="str">
        <f>'Tableau 6'!B97</f>
        <v>Arachides (excluant le beurre d’arachides)</v>
      </c>
      <c r="C99" s="26"/>
      <c r="D99" s="26"/>
      <c r="E99" s="26"/>
      <c r="F99" s="26"/>
      <c r="G99" s="75">
        <f t="shared" si="35"/>
        <v>0</v>
      </c>
      <c r="H99" s="75">
        <f t="shared" si="36"/>
        <v>0</v>
      </c>
      <c r="I99" s="17">
        <f t="shared" si="40"/>
        <v>0</v>
      </c>
      <c r="J99" s="17">
        <f t="shared" si="41"/>
        <v>0</v>
      </c>
      <c r="K99" s="77">
        <f>'Tableau 6'!P97</f>
        <v>33.6</v>
      </c>
      <c r="L99" s="35" t="str">
        <f t="shared" si="32"/>
        <v/>
      </c>
      <c r="M99" s="35" t="str">
        <f t="shared" si="33"/>
        <v/>
      </c>
      <c r="N99" s="79">
        <f>HLOOKUP($P$1,'Tableau 6'!$B$2:$Q$266,A99,FALSE)</f>
        <v>35</v>
      </c>
      <c r="O99" s="35" t="str">
        <f t="shared" si="42"/>
        <v/>
      </c>
      <c r="P99" s="35" t="str">
        <f t="shared" si="34"/>
        <v/>
      </c>
    </row>
    <row r="100" spans="1:16" s="6" customFormat="1">
      <c r="A100" s="82">
        <f>'Tableau 6'!A98</f>
        <v>97</v>
      </c>
      <c r="B100" s="85" t="str">
        <f>'Tableau 6'!B98</f>
        <v>Amandes</v>
      </c>
      <c r="C100" s="26"/>
      <c r="D100" s="26"/>
      <c r="E100" s="26"/>
      <c r="F100" s="26"/>
      <c r="G100" s="75">
        <f t="shared" si="35"/>
        <v>0</v>
      </c>
      <c r="H100" s="75">
        <f t="shared" si="36"/>
        <v>0</v>
      </c>
      <c r="I100" s="17">
        <f t="shared" si="40"/>
        <v>0</v>
      </c>
      <c r="J100" s="17">
        <f t="shared" si="41"/>
        <v>0</v>
      </c>
      <c r="K100" s="77">
        <f>'Tableau 6'!P98</f>
        <v>41</v>
      </c>
      <c r="L100" s="35" t="str">
        <f t="shared" si="32"/>
        <v/>
      </c>
      <c r="M100" s="35" t="str">
        <f t="shared" si="33"/>
        <v/>
      </c>
      <c r="N100" s="79">
        <f>HLOOKUP($P$1,'Tableau 6'!$B$2:$Q$266,A100,FALSE)</f>
        <v>52.5</v>
      </c>
      <c r="O100" s="35" t="str">
        <f t="shared" si="42"/>
        <v/>
      </c>
      <c r="P100" s="35" t="str">
        <f t="shared" si="34"/>
        <v/>
      </c>
    </row>
    <row r="101" spans="1:16" s="6" customFormat="1">
      <c r="A101" s="82">
        <f>'Tableau 6'!A99</f>
        <v>98</v>
      </c>
      <c r="B101" s="85" t="str">
        <f>'Tableau 6'!B99</f>
        <v>Noix de Grenoble</v>
      </c>
      <c r="C101" s="26"/>
      <c r="D101" s="26"/>
      <c r="E101" s="26"/>
      <c r="F101" s="26"/>
      <c r="G101" s="75">
        <f t="shared" si="35"/>
        <v>0</v>
      </c>
      <c r="H101" s="75">
        <f t="shared" si="36"/>
        <v>0</v>
      </c>
      <c r="I101" s="17">
        <f t="shared" si="40"/>
        <v>0</v>
      </c>
      <c r="J101" s="17">
        <f t="shared" si="41"/>
        <v>0</v>
      </c>
      <c r="K101" s="77">
        <f>'Tableau 6'!P99</f>
        <v>18.5</v>
      </c>
      <c r="L101" s="35" t="str">
        <f t="shared" si="32"/>
        <v/>
      </c>
      <c r="M101" s="35" t="str">
        <f t="shared" si="33"/>
        <v/>
      </c>
      <c r="N101" s="79">
        <f>HLOOKUP($P$1,'Tableau 6'!$B$2:$Q$266,A101,FALSE)</f>
        <v>20.3</v>
      </c>
      <c r="O101" s="35" t="str">
        <f t="shared" si="42"/>
        <v/>
      </c>
      <c r="P101" s="35" t="str">
        <f t="shared" si="34"/>
        <v/>
      </c>
    </row>
    <row r="102" spans="1:16" s="6" customFormat="1">
      <c r="A102" s="82">
        <f>'Tableau 6'!A100</f>
        <v>99</v>
      </c>
      <c r="B102" s="85" t="str">
        <f>'Tableau 6'!B100</f>
        <v>Noisettes (avelines)</v>
      </c>
      <c r="C102" s="26"/>
      <c r="D102" s="26"/>
      <c r="E102" s="26"/>
      <c r="F102" s="26"/>
      <c r="G102" s="75">
        <f t="shared" si="35"/>
        <v>0</v>
      </c>
      <c r="H102" s="75">
        <f t="shared" si="36"/>
        <v>0</v>
      </c>
      <c r="I102" s="17">
        <f t="shared" si="40"/>
        <v>0</v>
      </c>
      <c r="J102" s="17">
        <f t="shared" si="41"/>
        <v>0</v>
      </c>
      <c r="K102" s="77">
        <f>'Tableau 6'!P100</f>
        <v>10.1</v>
      </c>
      <c r="L102" s="35" t="str">
        <f t="shared" si="32"/>
        <v/>
      </c>
      <c r="M102" s="35" t="str">
        <f t="shared" si="33"/>
        <v/>
      </c>
      <c r="N102" s="79">
        <f>HLOOKUP($P$1,'Tableau 6'!$B$2:$Q$266,A102,FALSE)</f>
        <v>11</v>
      </c>
      <c r="O102" s="35" t="str">
        <f t="shared" si="42"/>
        <v/>
      </c>
      <c r="P102" s="35" t="str">
        <f t="shared" si="34"/>
        <v/>
      </c>
    </row>
    <row r="103" spans="1:16" s="6" customFormat="1">
      <c r="A103" s="82">
        <f>'Tableau 6'!A101</f>
        <v>100</v>
      </c>
      <c r="B103" s="85" t="str">
        <f>'Tableau 6'!B101</f>
        <v>Cajous</v>
      </c>
      <c r="C103" s="26"/>
      <c r="D103" s="26"/>
      <c r="E103" s="26"/>
      <c r="F103" s="26"/>
      <c r="G103" s="75">
        <f t="shared" si="35"/>
        <v>0</v>
      </c>
      <c r="H103" s="75">
        <f t="shared" si="36"/>
        <v>0</v>
      </c>
      <c r="I103" s="17">
        <f t="shared" si="40"/>
        <v>0</v>
      </c>
      <c r="J103" s="17">
        <f t="shared" si="41"/>
        <v>0</v>
      </c>
      <c r="K103" s="77">
        <f>'Tableau 6'!P101</f>
        <v>26.8</v>
      </c>
      <c r="L103" s="35" t="str">
        <f t="shared" si="32"/>
        <v/>
      </c>
      <c r="M103" s="35" t="str">
        <f t="shared" si="33"/>
        <v/>
      </c>
      <c r="N103" s="79">
        <f>HLOOKUP($P$1,'Tableau 6'!$B$2:$Q$266,A103,FALSE)</f>
        <v>33.6</v>
      </c>
      <c r="O103" s="35" t="str">
        <f t="shared" si="42"/>
        <v/>
      </c>
      <c r="P103" s="35" t="str">
        <f t="shared" si="34"/>
        <v/>
      </c>
    </row>
    <row r="104" spans="1:16" s="6" customFormat="1">
      <c r="A104" s="82">
        <f>'Tableau 6'!A102</f>
        <v>101</v>
      </c>
      <c r="B104" s="85" t="str">
        <f>'Tableau 6'!B102</f>
        <v>Pacanes</v>
      </c>
      <c r="C104" s="26"/>
      <c r="D104" s="26"/>
      <c r="E104" s="26"/>
      <c r="F104" s="26"/>
      <c r="G104" s="75">
        <f t="shared" si="35"/>
        <v>0</v>
      </c>
      <c r="H104" s="75">
        <f t="shared" si="36"/>
        <v>0</v>
      </c>
      <c r="I104" s="17">
        <f t="shared" si="40"/>
        <v>0</v>
      </c>
      <c r="J104" s="17">
        <f t="shared" si="41"/>
        <v>0</v>
      </c>
      <c r="K104" s="77">
        <f>'Tableau 6'!P102</f>
        <v>12.9</v>
      </c>
      <c r="L104" s="35" t="str">
        <f t="shared" si="32"/>
        <v/>
      </c>
      <c r="M104" s="35" t="str">
        <f t="shared" si="33"/>
        <v/>
      </c>
      <c r="N104" s="79">
        <f>HLOOKUP($P$1,'Tableau 6'!$B$2:$Q$266,A104,FALSE)</f>
        <v>17.899999999999999</v>
      </c>
      <c r="O104" s="35" t="str">
        <f t="shared" si="42"/>
        <v/>
      </c>
      <c r="P104" s="35" t="str">
        <f t="shared" si="34"/>
        <v/>
      </c>
    </row>
    <row r="105" spans="1:16" s="6" customFormat="1">
      <c r="A105" s="82">
        <f>'Tableau 6'!A103</f>
        <v>102</v>
      </c>
      <c r="B105" s="84" t="str">
        <f>'Tableau 6'!B103</f>
        <v>Graines de tournesol</v>
      </c>
      <c r="C105" s="26"/>
      <c r="D105" s="26"/>
      <c r="E105" s="26"/>
      <c r="F105" s="26"/>
      <c r="G105" s="75">
        <f t="shared" si="35"/>
        <v>0</v>
      </c>
      <c r="H105" s="75">
        <f t="shared" si="36"/>
        <v>0</v>
      </c>
      <c r="I105" s="17">
        <f t="shared" si="40"/>
        <v>0</v>
      </c>
      <c r="J105" s="17">
        <f t="shared" si="41"/>
        <v>0</v>
      </c>
      <c r="K105" s="77">
        <f>'Tableau 6'!P103</f>
        <v>18.3</v>
      </c>
      <c r="L105" s="35" t="str">
        <f t="shared" si="32"/>
        <v/>
      </c>
      <c r="M105" s="35" t="str">
        <f t="shared" si="33"/>
        <v/>
      </c>
      <c r="N105" s="79">
        <f>HLOOKUP($P$1,'Tableau 6'!$B$2:$Q$266,A105,FALSE)</f>
        <v>22.9</v>
      </c>
      <c r="O105" s="35" t="str">
        <f t="shared" si="42"/>
        <v/>
      </c>
      <c r="P105" s="35" t="str">
        <f t="shared" si="34"/>
        <v/>
      </c>
    </row>
    <row r="106" spans="1:16" s="6" customFormat="1">
      <c r="A106" s="82">
        <f>'Tableau 6'!A104</f>
        <v>103</v>
      </c>
      <c r="B106" s="84" t="str">
        <f>'Tableau 6'!B104</f>
        <v>Graines de sésame</v>
      </c>
      <c r="C106" s="26"/>
      <c r="D106" s="26"/>
      <c r="E106" s="26"/>
      <c r="F106" s="26"/>
      <c r="G106" s="75">
        <f t="shared" si="35"/>
        <v>0</v>
      </c>
      <c r="H106" s="75">
        <f t="shared" si="36"/>
        <v>0</v>
      </c>
      <c r="I106" s="17">
        <f t="shared" si="40"/>
        <v>0</v>
      </c>
      <c r="J106" s="17">
        <f t="shared" si="41"/>
        <v>0</v>
      </c>
      <c r="K106" s="77">
        <f>'Tableau 6'!P104</f>
        <v>17.100000000000001</v>
      </c>
      <c r="L106" s="35" t="str">
        <f t="shared" si="32"/>
        <v/>
      </c>
      <c r="M106" s="35" t="str">
        <f t="shared" si="33"/>
        <v/>
      </c>
      <c r="N106" s="79">
        <f>HLOOKUP($P$1,'Tableau 6'!$B$2:$Q$266,A106,FALSE)</f>
        <v>23.2</v>
      </c>
      <c r="O106" s="35" t="str">
        <f t="shared" si="42"/>
        <v/>
      </c>
      <c r="P106" s="35" t="str">
        <f t="shared" si="34"/>
        <v/>
      </c>
    </row>
    <row r="107" spans="1:16" s="6" customFormat="1" ht="22.5">
      <c r="A107" s="82">
        <f>'Tableau 6'!A105</f>
        <v>104</v>
      </c>
      <c r="B107" s="84" t="str">
        <f>'Tableau 6'!B105</f>
        <v>Tahini, halva ou autres produits faits à partir de graines de sésame</v>
      </c>
      <c r="C107" s="26"/>
      <c r="D107" s="26"/>
      <c r="E107" s="26"/>
      <c r="F107" s="26"/>
      <c r="G107" s="75">
        <f t="shared" si="35"/>
        <v>0</v>
      </c>
      <c r="H107" s="75">
        <f t="shared" si="36"/>
        <v>0</v>
      </c>
      <c r="I107" s="17">
        <f t="shared" si="40"/>
        <v>0</v>
      </c>
      <c r="J107" s="17">
        <f t="shared" si="41"/>
        <v>0</v>
      </c>
      <c r="K107" s="77">
        <f>'Tableau 6'!P105</f>
        <v>6.8</v>
      </c>
      <c r="L107" s="35" t="str">
        <f t="shared" si="32"/>
        <v/>
      </c>
      <c r="M107" s="35" t="str">
        <f t="shared" si="33"/>
        <v/>
      </c>
      <c r="N107" s="79">
        <f>HLOOKUP($P$1,'Tableau 6'!$B$2:$Q$266,A107,FALSE)</f>
        <v>7.7</v>
      </c>
      <c r="O107" s="35" t="str">
        <f t="shared" si="42"/>
        <v/>
      </c>
      <c r="P107" s="35" t="str">
        <f t="shared" si="34"/>
        <v/>
      </c>
    </row>
    <row r="108" spans="1:16" s="6" customFormat="1">
      <c r="A108" s="82">
        <f>'Tableau 6'!A106</f>
        <v>105</v>
      </c>
      <c r="B108" s="86" t="str">
        <f>'Tableau 6'!B106</f>
        <v>BŒUF</v>
      </c>
      <c r="C108" s="27"/>
      <c r="D108" s="27"/>
      <c r="E108" s="27"/>
      <c r="F108" s="27"/>
      <c r="G108" s="80"/>
      <c r="H108" s="80"/>
      <c r="I108" s="81"/>
      <c r="J108" s="81"/>
      <c r="K108" s="109"/>
      <c r="L108" s="109"/>
      <c r="M108" s="109"/>
      <c r="N108" s="109"/>
      <c r="O108" s="109"/>
      <c r="P108" s="109"/>
    </row>
    <row r="109" spans="1:16" s="6" customFormat="1" ht="22.5" customHeight="1">
      <c r="A109" s="82">
        <f>'Tableau 6'!A107</f>
        <v>106</v>
      </c>
      <c r="B109" s="84" t="str">
        <f>'Tableau 6'!B107</f>
        <v>Bœuf (excluant les charcuteries)</v>
      </c>
      <c r="C109" s="26"/>
      <c r="D109" s="26"/>
      <c r="E109" s="26"/>
      <c r="F109" s="26"/>
      <c r="G109" s="75">
        <f t="shared" ref="G109:G120" si="43">C109+D109</f>
        <v>0</v>
      </c>
      <c r="H109" s="75">
        <f t="shared" ref="H109:H120" si="44">C109+D109+E109</f>
        <v>0</v>
      </c>
      <c r="I109" s="17">
        <f t="shared" ref="I109" si="45">IF((COUNTA(C109)=0),0,(C109)/(C109+E109))</f>
        <v>0</v>
      </c>
      <c r="J109" s="17">
        <f t="shared" ref="J109" si="46">IF((COUNTA(C109:D109)=0),0,(C109+D109)/(C109+D109+E109))</f>
        <v>0</v>
      </c>
      <c r="K109" s="77">
        <f>'Tableau 6'!P107</f>
        <v>78.400000000000006</v>
      </c>
      <c r="L109" s="35" t="str">
        <f t="shared" si="32"/>
        <v/>
      </c>
      <c r="M109" s="35" t="str">
        <f t="shared" si="33"/>
        <v/>
      </c>
      <c r="N109" s="79">
        <f>HLOOKUP($P$1,'Tableau 6'!$B$2:$Q$266,A109,FALSE)</f>
        <v>75.8</v>
      </c>
      <c r="O109" s="35" t="str">
        <f t="shared" ref="O109" si="47">IF(G109=0,"",(IF(AND($G109&lt;=$H109,$G109&gt;=0),BINOMDIST($G109,$H109,N109/100,0),"")))</f>
        <v/>
      </c>
      <c r="P109" s="35" t="str">
        <f t="shared" si="34"/>
        <v/>
      </c>
    </row>
    <row r="110" spans="1:16" s="6" customFormat="1">
      <c r="A110" s="82">
        <f>'Tableau 6'!A108</f>
        <v>107</v>
      </c>
      <c r="B110" s="85" t="str">
        <f>'Tableau 6'!B108</f>
        <v xml:space="preserve">Bœuf cru </v>
      </c>
      <c r="C110" s="26"/>
      <c r="D110" s="26"/>
      <c r="E110" s="26"/>
      <c r="F110" s="26"/>
      <c r="G110" s="75">
        <f t="shared" si="43"/>
        <v>0</v>
      </c>
      <c r="H110" s="75">
        <f t="shared" si="44"/>
        <v>0</v>
      </c>
      <c r="I110" s="17">
        <f t="shared" ref="I110:I120" si="48">IF((COUNTA(C110)=0),0,(C110)/(C110+E110))</f>
        <v>0</v>
      </c>
      <c r="J110" s="17">
        <f t="shared" ref="J110:J120" si="49">IF((COUNTA(C110:D110)=0),0,(C110+D110)/(C110+D110+E110))</f>
        <v>0</v>
      </c>
      <c r="K110" s="77">
        <f>'Tableau 6'!P108</f>
        <v>0.8</v>
      </c>
      <c r="L110" s="35" t="str">
        <f t="shared" si="32"/>
        <v/>
      </c>
      <c r="M110" s="35" t="str">
        <f t="shared" si="33"/>
        <v/>
      </c>
      <c r="N110" s="79">
        <f>HLOOKUP($P$1,'Tableau 6'!$B$2:$Q$266,A110,FALSE)</f>
        <v>0.1</v>
      </c>
      <c r="O110" s="35" t="str">
        <f t="shared" ref="O110:O120" si="50">IF(G110=0,"",(IF(AND($G110&lt;=$H110,$G110&gt;=0),BINOMDIST($G110,$H110,N110/100,0),"")))</f>
        <v/>
      </c>
      <c r="P110" s="35" t="str">
        <f t="shared" si="34"/>
        <v/>
      </c>
    </row>
    <row r="111" spans="1:16" s="6" customFormat="1">
      <c r="A111" s="82">
        <f>'Tableau 6'!A109</f>
        <v>108</v>
      </c>
      <c r="B111" s="85" t="str">
        <f>'Tableau 6'!B109</f>
        <v>Steak</v>
      </c>
      <c r="C111" s="26"/>
      <c r="D111" s="26"/>
      <c r="E111" s="26"/>
      <c r="F111" s="26"/>
      <c r="G111" s="75">
        <f t="shared" si="43"/>
        <v>0</v>
      </c>
      <c r="H111" s="75">
        <f t="shared" si="44"/>
        <v>0</v>
      </c>
      <c r="I111" s="17">
        <f t="shared" si="48"/>
        <v>0</v>
      </c>
      <c r="J111" s="17">
        <f t="shared" si="49"/>
        <v>0</v>
      </c>
      <c r="K111" s="77">
        <f>'Tableau 6'!P109</f>
        <v>31.1</v>
      </c>
      <c r="L111" s="35" t="str">
        <f t="shared" si="32"/>
        <v/>
      </c>
      <c r="M111" s="35" t="str">
        <f t="shared" si="33"/>
        <v/>
      </c>
      <c r="N111" s="79">
        <f>HLOOKUP($P$1,'Tableau 6'!$B$2:$Q$266,A111,FALSE)</f>
        <v>34.4</v>
      </c>
      <c r="O111" s="35" t="str">
        <f t="shared" si="50"/>
        <v/>
      </c>
      <c r="P111" s="35" t="str">
        <f t="shared" si="34"/>
        <v/>
      </c>
    </row>
    <row r="112" spans="1:16" s="6" customFormat="1">
      <c r="A112" s="82">
        <f>'Tableau 6'!A110</f>
        <v>109</v>
      </c>
      <c r="B112" s="85" t="str">
        <f>'Tableau 6'!B110</f>
        <v>Bœuf à ragoût</v>
      </c>
      <c r="C112" s="26"/>
      <c r="D112" s="26"/>
      <c r="E112" s="26"/>
      <c r="F112" s="26"/>
      <c r="G112" s="75">
        <f t="shared" si="43"/>
        <v>0</v>
      </c>
      <c r="H112" s="75">
        <f t="shared" si="44"/>
        <v>0</v>
      </c>
      <c r="I112" s="17">
        <f t="shared" si="48"/>
        <v>0</v>
      </c>
      <c r="J112" s="17">
        <f t="shared" si="49"/>
        <v>0</v>
      </c>
      <c r="K112" s="77">
        <f>'Tableau 6'!P110</f>
        <v>13.8</v>
      </c>
      <c r="L112" s="35" t="str">
        <f t="shared" si="32"/>
        <v/>
      </c>
      <c r="M112" s="35" t="str">
        <f t="shared" si="33"/>
        <v/>
      </c>
      <c r="N112" s="79">
        <f>HLOOKUP($P$1,'Tableau 6'!$B$2:$Q$266,A112,FALSE)</f>
        <v>9.8000000000000007</v>
      </c>
      <c r="O112" s="35" t="str">
        <f t="shared" si="50"/>
        <v/>
      </c>
      <c r="P112" s="35" t="str">
        <f t="shared" si="34"/>
        <v/>
      </c>
    </row>
    <row r="113" spans="1:16" s="6" customFormat="1">
      <c r="A113" s="82">
        <f>'Tableau 6'!A111</f>
        <v>110</v>
      </c>
      <c r="B113" s="85" t="str">
        <f>'Tableau 6'!B111</f>
        <v xml:space="preserve">Autres morceaux de bœuf </v>
      </c>
      <c r="C113" s="26"/>
      <c r="D113" s="26"/>
      <c r="E113" s="26"/>
      <c r="F113" s="26"/>
      <c r="G113" s="75">
        <f t="shared" si="43"/>
        <v>0</v>
      </c>
      <c r="H113" s="75">
        <f t="shared" si="44"/>
        <v>0</v>
      </c>
      <c r="I113" s="17">
        <f t="shared" si="48"/>
        <v>0</v>
      </c>
      <c r="J113" s="17">
        <f t="shared" si="49"/>
        <v>0</v>
      </c>
      <c r="K113" s="77">
        <f>'Tableau 6'!P111</f>
        <v>20</v>
      </c>
      <c r="L113" s="35" t="str">
        <f t="shared" si="32"/>
        <v/>
      </c>
      <c r="M113" s="35" t="str">
        <f t="shared" si="33"/>
        <v/>
      </c>
      <c r="N113" s="79">
        <f>HLOOKUP($P$1,'Tableau 6'!$B$2:$Q$266,A113,FALSE)</f>
        <v>16.399999999999999</v>
      </c>
      <c r="O113" s="35" t="str">
        <f t="shared" si="50"/>
        <v/>
      </c>
      <c r="P113" s="35" t="str">
        <f t="shared" si="34"/>
        <v/>
      </c>
    </row>
    <row r="114" spans="1:16" s="6" customFormat="1">
      <c r="A114" s="82">
        <f>'Tableau 6'!A112</f>
        <v>111</v>
      </c>
      <c r="B114" s="85" t="str">
        <f>'Tableau 6'!B112</f>
        <v xml:space="preserve">Bœuf haché </v>
      </c>
      <c r="C114" s="26"/>
      <c r="D114" s="26"/>
      <c r="E114" s="26"/>
      <c r="F114" s="26"/>
      <c r="G114" s="75">
        <f t="shared" si="43"/>
        <v>0</v>
      </c>
      <c r="H114" s="75">
        <f t="shared" si="44"/>
        <v>0</v>
      </c>
      <c r="I114" s="17">
        <f t="shared" si="48"/>
        <v>0</v>
      </c>
      <c r="J114" s="17">
        <f t="shared" si="49"/>
        <v>0</v>
      </c>
      <c r="K114" s="77">
        <f>'Tableau 6'!P112</f>
        <v>63.4</v>
      </c>
      <c r="L114" s="35" t="str">
        <f t="shared" si="32"/>
        <v/>
      </c>
      <c r="M114" s="35" t="str">
        <f t="shared" si="33"/>
        <v/>
      </c>
      <c r="N114" s="79">
        <f>HLOOKUP($P$1,'Tableau 6'!$B$2:$Q$266,A114,FALSE)</f>
        <v>59.2</v>
      </c>
      <c r="O114" s="35" t="str">
        <f t="shared" si="50"/>
        <v/>
      </c>
      <c r="P114" s="35" t="str">
        <f t="shared" si="34"/>
        <v/>
      </c>
    </row>
    <row r="115" spans="1:16" s="6" customFormat="1">
      <c r="A115" s="82">
        <f>'Tableau 6'!A113</f>
        <v>112</v>
      </c>
      <c r="B115" s="87" t="str">
        <f>'Tableau 6'!B113</f>
        <v xml:space="preserve">Hamburgers </v>
      </c>
      <c r="C115" s="26"/>
      <c r="D115" s="26"/>
      <c r="E115" s="26"/>
      <c r="F115" s="26"/>
      <c r="G115" s="75">
        <f t="shared" si="43"/>
        <v>0</v>
      </c>
      <c r="H115" s="75">
        <f t="shared" si="44"/>
        <v>0</v>
      </c>
      <c r="I115" s="17">
        <f t="shared" si="48"/>
        <v>0</v>
      </c>
      <c r="J115" s="17">
        <f t="shared" si="49"/>
        <v>0</v>
      </c>
      <c r="K115" s="77">
        <f>'Tableau 6'!P113</f>
        <v>39.1</v>
      </c>
      <c r="L115" s="35" t="str">
        <f t="shared" si="32"/>
        <v/>
      </c>
      <c r="M115" s="35" t="str">
        <f t="shared" si="33"/>
        <v/>
      </c>
      <c r="N115" s="79">
        <f>HLOOKUP($P$1,'Tableau 6'!$B$2:$Q$266,A115,FALSE)</f>
        <v>42.2</v>
      </c>
      <c r="O115" s="35" t="str">
        <f t="shared" si="50"/>
        <v/>
      </c>
      <c r="P115" s="35" t="str">
        <f t="shared" si="34"/>
        <v/>
      </c>
    </row>
    <row r="116" spans="1:16" s="6" customFormat="1">
      <c r="A116" s="82">
        <f>'Tableau 6'!A114</f>
        <v>113</v>
      </c>
      <c r="B116" s="88" t="str">
        <f>'Tableau 6'!B114</f>
        <v>Faites à la maison</v>
      </c>
      <c r="C116" s="26"/>
      <c r="D116" s="26"/>
      <c r="E116" s="26"/>
      <c r="F116" s="26"/>
      <c r="G116" s="75">
        <f t="shared" si="43"/>
        <v>0</v>
      </c>
      <c r="H116" s="75">
        <f t="shared" si="44"/>
        <v>0</v>
      </c>
      <c r="I116" s="17">
        <f t="shared" si="48"/>
        <v>0</v>
      </c>
      <c r="J116" s="17">
        <f t="shared" si="49"/>
        <v>0</v>
      </c>
      <c r="K116" s="77">
        <f>'Tableau 6'!P114</f>
        <v>21.9</v>
      </c>
      <c r="L116" s="35" t="str">
        <f t="shared" si="32"/>
        <v/>
      </c>
      <c r="M116" s="35" t="str">
        <f t="shared" si="33"/>
        <v/>
      </c>
      <c r="N116" s="79">
        <f>HLOOKUP($P$1,'Tableau 6'!$B$2:$Q$266,A116,FALSE)</f>
        <v>17.100000000000001</v>
      </c>
      <c r="O116" s="35" t="str">
        <f t="shared" si="50"/>
        <v/>
      </c>
      <c r="P116" s="35" t="str">
        <f t="shared" si="34"/>
        <v/>
      </c>
    </row>
    <row r="117" spans="1:16" s="6" customFormat="1" ht="23.25" customHeight="1">
      <c r="A117" s="82">
        <f>'Tableau 6'!A115</f>
        <v>114</v>
      </c>
      <c r="B117" s="88" t="str">
        <f>'Tableau 6'!B115</f>
        <v>Galettes de bœuf haché achetées congelées</v>
      </c>
      <c r="C117" s="26"/>
      <c r="D117" s="26"/>
      <c r="E117" s="26"/>
      <c r="F117" s="26"/>
      <c r="G117" s="75">
        <f t="shared" si="43"/>
        <v>0</v>
      </c>
      <c r="H117" s="75">
        <f t="shared" si="44"/>
        <v>0</v>
      </c>
      <c r="I117" s="17">
        <f t="shared" si="48"/>
        <v>0</v>
      </c>
      <c r="J117" s="17">
        <f t="shared" si="49"/>
        <v>0</v>
      </c>
      <c r="K117" s="77">
        <f>'Tableau 6'!P115</f>
        <v>8.4</v>
      </c>
      <c r="L117" s="35" t="str">
        <f t="shared" si="32"/>
        <v/>
      </c>
      <c r="M117" s="35" t="str">
        <f t="shared" si="33"/>
        <v/>
      </c>
      <c r="N117" s="79">
        <f>HLOOKUP($P$1,'Tableau 6'!$B$2:$Q$266,A117,FALSE)</f>
        <v>10</v>
      </c>
      <c r="O117" s="35" t="str">
        <f t="shared" si="50"/>
        <v/>
      </c>
      <c r="P117" s="35" t="str">
        <f t="shared" si="34"/>
        <v/>
      </c>
    </row>
    <row r="118" spans="1:16" s="6" customFormat="1" ht="22.5">
      <c r="A118" s="82">
        <f>'Tableau 6'!A116</f>
        <v>115</v>
      </c>
      <c r="B118" s="88" t="str">
        <f>'Tableau 6'!B116</f>
        <v>Provenant d’un restaurant ou d’un restaurant-minute</v>
      </c>
      <c r="C118" s="26"/>
      <c r="D118" s="26"/>
      <c r="E118" s="26"/>
      <c r="F118" s="26"/>
      <c r="G118" s="75">
        <f t="shared" si="43"/>
        <v>0</v>
      </c>
      <c r="H118" s="75">
        <f t="shared" si="44"/>
        <v>0</v>
      </c>
      <c r="I118" s="17">
        <f t="shared" si="48"/>
        <v>0</v>
      </c>
      <c r="J118" s="17">
        <f t="shared" si="49"/>
        <v>0</v>
      </c>
      <c r="K118" s="77">
        <f>'Tableau 6'!P116</f>
        <v>16.100000000000001</v>
      </c>
      <c r="L118" s="35" t="str">
        <f t="shared" si="32"/>
        <v/>
      </c>
      <c r="M118" s="35" t="str">
        <f t="shared" si="33"/>
        <v/>
      </c>
      <c r="N118" s="79">
        <f>HLOOKUP($P$1,'Tableau 6'!$B$2:$Q$266,A118,FALSE)</f>
        <v>21</v>
      </c>
      <c r="O118" s="35" t="str">
        <f t="shared" si="50"/>
        <v/>
      </c>
      <c r="P118" s="35" t="str">
        <f t="shared" si="34"/>
        <v/>
      </c>
    </row>
    <row r="119" spans="1:16" s="6" customFormat="1">
      <c r="A119" s="82">
        <f>'Tableau 6'!A117</f>
        <v>116</v>
      </c>
      <c r="B119" s="87" t="str">
        <f>'Tableau 6'!B117</f>
        <v xml:space="preserve">Autre bœuf haché </v>
      </c>
      <c r="C119" s="26"/>
      <c r="D119" s="26"/>
      <c r="E119" s="26"/>
      <c r="F119" s="26"/>
      <c r="G119" s="75">
        <f t="shared" si="43"/>
        <v>0</v>
      </c>
      <c r="H119" s="75">
        <f t="shared" si="44"/>
        <v>0</v>
      </c>
      <c r="I119" s="17">
        <f t="shared" si="48"/>
        <v>0</v>
      </c>
      <c r="J119" s="17">
        <f t="shared" si="49"/>
        <v>0</v>
      </c>
      <c r="K119" s="77">
        <f>'Tableau 6'!P117</f>
        <v>44.3</v>
      </c>
      <c r="L119" s="35" t="str">
        <f t="shared" si="32"/>
        <v/>
      </c>
      <c r="M119" s="35" t="str">
        <f t="shared" si="33"/>
        <v/>
      </c>
      <c r="N119" s="79">
        <f>HLOOKUP($P$1,'Tableau 6'!$B$2:$Q$266,A119,FALSE)</f>
        <v>36.700000000000003</v>
      </c>
      <c r="O119" s="35" t="str">
        <f t="shared" si="50"/>
        <v/>
      </c>
      <c r="P119" s="35" t="str">
        <f t="shared" si="34"/>
        <v/>
      </c>
    </row>
    <row r="120" spans="1:16" s="6" customFormat="1" ht="22.5">
      <c r="A120" s="82">
        <f>'Tableau 6'!A118</f>
        <v>117</v>
      </c>
      <c r="B120" s="87" t="str">
        <f>'Tableau 6'!B118</f>
        <v xml:space="preserve">Bœuf haché consommé cru ou pas assez cuit </v>
      </c>
      <c r="C120" s="26"/>
      <c r="D120" s="26"/>
      <c r="E120" s="26"/>
      <c r="F120" s="26"/>
      <c r="G120" s="75">
        <f t="shared" si="43"/>
        <v>0</v>
      </c>
      <c r="H120" s="75">
        <f t="shared" si="44"/>
        <v>0</v>
      </c>
      <c r="I120" s="17">
        <f t="shared" si="48"/>
        <v>0</v>
      </c>
      <c r="J120" s="17">
        <f t="shared" si="49"/>
        <v>0</v>
      </c>
      <c r="K120" s="77">
        <f>'Tableau 6'!P118</f>
        <v>0.7</v>
      </c>
      <c r="L120" s="35" t="str">
        <f t="shared" si="32"/>
        <v/>
      </c>
      <c r="M120" s="35" t="str">
        <f t="shared" si="33"/>
        <v/>
      </c>
      <c r="N120" s="79">
        <f>HLOOKUP($P$1,'Tableau 6'!$B$2:$Q$266,A120,FALSE)</f>
        <v>0</v>
      </c>
      <c r="O120" s="35" t="str">
        <f t="shared" si="50"/>
        <v/>
      </c>
      <c r="P120" s="35" t="str">
        <f t="shared" si="34"/>
        <v/>
      </c>
    </row>
    <row r="121" spans="1:16" s="6" customFormat="1">
      <c r="A121" s="82">
        <f>'Tableau 6'!A119</f>
        <v>118</v>
      </c>
      <c r="B121" s="86" t="str">
        <f>'Tableau 6'!B119</f>
        <v>PORC</v>
      </c>
      <c r="C121" s="27"/>
      <c r="D121" s="27"/>
      <c r="E121" s="27"/>
      <c r="F121" s="27"/>
      <c r="G121" s="80"/>
      <c r="H121" s="80"/>
      <c r="I121" s="81"/>
      <c r="J121" s="81"/>
      <c r="K121" s="109"/>
      <c r="L121" s="109"/>
      <c r="M121" s="109"/>
      <c r="N121" s="109"/>
      <c r="O121" s="109"/>
      <c r="P121" s="109"/>
    </row>
    <row r="122" spans="1:16" s="6" customFormat="1">
      <c r="A122" s="82">
        <f>'Tableau 6'!A120</f>
        <v>119</v>
      </c>
      <c r="B122" s="84" t="str">
        <f>'Tableau 6'!B120</f>
        <v>Porc</v>
      </c>
      <c r="C122" s="26"/>
      <c r="D122" s="26"/>
      <c r="E122" s="26"/>
      <c r="F122" s="26"/>
      <c r="G122" s="75">
        <f t="shared" ref="G122:G126" si="51">C122+D122</f>
        <v>0</v>
      </c>
      <c r="H122" s="75">
        <f t="shared" ref="H122:H126" si="52">C122+D122+E122</f>
        <v>0</v>
      </c>
      <c r="I122" s="17">
        <f t="shared" ref="I122" si="53">IF((COUNTA(C122)=0),0,(C122)/(C122+E122))</f>
        <v>0</v>
      </c>
      <c r="J122" s="17">
        <f t="shared" ref="J122" si="54">IF((COUNTA(C122:D122)=0),0,(C122+D122)/(C122+D122+E122))</f>
        <v>0</v>
      </c>
      <c r="K122" s="77">
        <f>'Tableau 6'!P120</f>
        <v>55.1</v>
      </c>
      <c r="L122" s="35" t="str">
        <f t="shared" si="32"/>
        <v/>
      </c>
      <c r="M122" s="35" t="str">
        <f t="shared" si="33"/>
        <v/>
      </c>
      <c r="N122" s="79">
        <f>HLOOKUP($P$1,'Tableau 6'!$B$2:$Q$266,A122,FALSE)</f>
        <v>52.6</v>
      </c>
      <c r="O122" s="35" t="str">
        <f t="shared" ref="O122" si="55">IF(G122=0,"",(IF(AND($G122&lt;=$H122,$G122&gt;=0),BINOMDIST($G122,$H122,N122/100,0),"")))</f>
        <v/>
      </c>
      <c r="P122" s="35" t="str">
        <f t="shared" si="34"/>
        <v/>
      </c>
    </row>
    <row r="123" spans="1:16" s="6" customFormat="1">
      <c r="A123" s="82">
        <f>'Tableau 6'!A121</f>
        <v>120</v>
      </c>
      <c r="B123" s="85" t="str">
        <f>'Tableau 6'!B121</f>
        <v>Jambon (excluant les charcuteries)</v>
      </c>
      <c r="C123" s="26"/>
      <c r="D123" s="26"/>
      <c r="E123" s="26"/>
      <c r="F123" s="26"/>
      <c r="G123" s="75">
        <f t="shared" si="51"/>
        <v>0</v>
      </c>
      <c r="H123" s="75">
        <f t="shared" si="52"/>
        <v>0</v>
      </c>
      <c r="I123" s="17">
        <f t="shared" ref="I123:I126" si="56">IF((COUNTA(C123)=0),0,(C123)/(C123+E123))</f>
        <v>0</v>
      </c>
      <c r="J123" s="17">
        <f t="shared" ref="J123:J126" si="57">IF((COUNTA(C123:D123)=0),0,(C123+D123)/(C123+D123+E123))</f>
        <v>0</v>
      </c>
      <c r="K123" s="77">
        <f>'Tableau 6'!P121</f>
        <v>15</v>
      </c>
      <c r="L123" s="35" t="str">
        <f t="shared" si="32"/>
        <v/>
      </c>
      <c r="M123" s="35" t="str">
        <f t="shared" si="33"/>
        <v/>
      </c>
      <c r="N123" s="79">
        <f>HLOOKUP($P$1,'Tableau 6'!$B$2:$Q$266,A123,FALSE)</f>
        <v>9</v>
      </c>
      <c r="O123" s="35" t="str">
        <f t="shared" ref="O123:O126" si="58">IF(G123=0,"",(IF(AND($G123&lt;=$H123,$G123&gt;=0),BINOMDIST($G123,$H123,N123/100,0),"")))</f>
        <v/>
      </c>
      <c r="P123" s="35" t="str">
        <f t="shared" si="34"/>
        <v/>
      </c>
    </row>
    <row r="124" spans="1:16" s="6" customFormat="1">
      <c r="A124" s="82">
        <f>'Tableau 6'!A122</f>
        <v>121</v>
      </c>
      <c r="B124" s="85" t="str">
        <f>'Tableau 6'!B122</f>
        <v>Bacon</v>
      </c>
      <c r="C124" s="26"/>
      <c r="D124" s="26"/>
      <c r="E124" s="26"/>
      <c r="F124" s="26"/>
      <c r="G124" s="75">
        <f t="shared" si="51"/>
        <v>0</v>
      </c>
      <c r="H124" s="75">
        <f t="shared" si="52"/>
        <v>0</v>
      </c>
      <c r="I124" s="17">
        <f t="shared" si="56"/>
        <v>0</v>
      </c>
      <c r="J124" s="17">
        <f t="shared" si="57"/>
        <v>0</v>
      </c>
      <c r="K124" s="77">
        <f>'Tableau 6'!P122</f>
        <v>27.2</v>
      </c>
      <c r="L124" s="35" t="str">
        <f t="shared" si="32"/>
        <v/>
      </c>
      <c r="M124" s="35" t="str">
        <f t="shared" si="33"/>
        <v/>
      </c>
      <c r="N124" s="79">
        <f>HLOOKUP($P$1,'Tableau 6'!$B$2:$Q$266,A124,FALSE)</f>
        <v>27.6</v>
      </c>
      <c r="O124" s="35" t="str">
        <f t="shared" si="58"/>
        <v/>
      </c>
      <c r="P124" s="35" t="str">
        <f t="shared" si="34"/>
        <v/>
      </c>
    </row>
    <row r="125" spans="1:16" s="6" customFormat="1">
      <c r="A125" s="82">
        <f>'Tableau 6'!A123</f>
        <v>122</v>
      </c>
      <c r="B125" s="85" t="str">
        <f>'Tableau 6'!B123</f>
        <v>Porc haché</v>
      </c>
      <c r="C125" s="26"/>
      <c r="D125" s="26"/>
      <c r="E125" s="26"/>
      <c r="F125" s="26"/>
      <c r="G125" s="75">
        <f t="shared" si="51"/>
        <v>0</v>
      </c>
      <c r="H125" s="75">
        <f t="shared" si="52"/>
        <v>0</v>
      </c>
      <c r="I125" s="17">
        <f t="shared" si="56"/>
        <v>0</v>
      </c>
      <c r="J125" s="17">
        <f t="shared" si="57"/>
        <v>0</v>
      </c>
      <c r="K125" s="77">
        <f>'Tableau 6'!P123</f>
        <v>8.3000000000000007</v>
      </c>
      <c r="L125" s="35" t="str">
        <f t="shared" si="32"/>
        <v/>
      </c>
      <c r="M125" s="35" t="str">
        <f t="shared" si="33"/>
        <v/>
      </c>
      <c r="N125" s="79">
        <f>HLOOKUP($P$1,'Tableau 6'!$B$2:$Q$266,A125,FALSE)</f>
        <v>6.7</v>
      </c>
      <c r="O125" s="35" t="str">
        <f t="shared" si="58"/>
        <v/>
      </c>
      <c r="P125" s="35" t="str">
        <f t="shared" si="34"/>
        <v/>
      </c>
    </row>
    <row r="126" spans="1:16" s="6" customFormat="1">
      <c r="A126" s="82">
        <f>'Tableau 6'!A124</f>
        <v>123</v>
      </c>
      <c r="B126" s="85" t="str">
        <f>'Tableau 6'!B124</f>
        <v xml:space="preserve">Porc en morceaux ou en pièces </v>
      </c>
      <c r="C126" s="26"/>
      <c r="D126" s="26"/>
      <c r="E126" s="26"/>
      <c r="F126" s="26"/>
      <c r="G126" s="75">
        <f t="shared" si="51"/>
        <v>0</v>
      </c>
      <c r="H126" s="75">
        <f t="shared" si="52"/>
        <v>0</v>
      </c>
      <c r="I126" s="17">
        <f t="shared" si="56"/>
        <v>0</v>
      </c>
      <c r="J126" s="17">
        <f t="shared" si="57"/>
        <v>0</v>
      </c>
      <c r="K126" s="77">
        <f>'Tableau 6'!P124</f>
        <v>33.700000000000003</v>
      </c>
      <c r="L126" s="35" t="str">
        <f t="shared" si="32"/>
        <v/>
      </c>
      <c r="M126" s="35" t="str">
        <f t="shared" si="33"/>
        <v/>
      </c>
      <c r="N126" s="79">
        <f>HLOOKUP($P$1,'Tableau 6'!$B$2:$Q$266,A126,FALSE)</f>
        <v>30.5</v>
      </c>
      <c r="O126" s="35" t="str">
        <f t="shared" si="58"/>
        <v/>
      </c>
      <c r="P126" s="35" t="str">
        <f t="shared" si="34"/>
        <v/>
      </c>
    </row>
    <row r="127" spans="1:16" s="6" customFormat="1">
      <c r="A127" s="82">
        <f>'Tableau 6'!A125</f>
        <v>124</v>
      </c>
      <c r="B127" s="86" t="str">
        <f>'Tableau 6'!B125</f>
        <v>VOLAILLE</v>
      </c>
      <c r="C127" s="27"/>
      <c r="D127" s="27"/>
      <c r="E127" s="27"/>
      <c r="F127" s="27"/>
      <c r="G127" s="80"/>
      <c r="H127" s="80"/>
      <c r="I127" s="81"/>
      <c r="J127" s="81"/>
      <c r="K127" s="109"/>
      <c r="L127" s="109"/>
      <c r="M127" s="109"/>
      <c r="N127" s="109"/>
      <c r="O127" s="109"/>
      <c r="P127" s="109"/>
    </row>
    <row r="128" spans="1:16" s="6" customFormat="1">
      <c r="A128" s="82">
        <f>'Tableau 6'!A126</f>
        <v>125</v>
      </c>
      <c r="B128" s="84" t="str">
        <f>'Tableau 6'!B126</f>
        <v>Volaille</v>
      </c>
      <c r="C128" s="26"/>
      <c r="D128" s="26"/>
      <c r="E128" s="26"/>
      <c r="F128" s="26"/>
      <c r="G128" s="75">
        <f t="shared" ref="G128:G138" si="59">C128+D128</f>
        <v>0</v>
      </c>
      <c r="H128" s="75">
        <f t="shared" ref="H128:H138" si="60">C128+D128+E128</f>
        <v>0</v>
      </c>
      <c r="I128" s="17">
        <f t="shared" ref="I128" si="61">IF((COUNTA(C128)=0),0,(C128)/(C128+E128))</f>
        <v>0</v>
      </c>
      <c r="J128" s="17">
        <f t="shared" ref="J128" si="62">IF((COUNTA(C128:D128)=0),0,(C128+D128)/(C128+D128+E128))</f>
        <v>0</v>
      </c>
      <c r="K128" s="77">
        <f>'Tableau 6'!P126</f>
        <v>87.6</v>
      </c>
      <c r="L128" s="35" t="str">
        <f t="shared" si="32"/>
        <v/>
      </c>
      <c r="M128" s="35" t="str">
        <f t="shared" si="33"/>
        <v/>
      </c>
      <c r="N128" s="79">
        <f>HLOOKUP($P$1,'Tableau 6'!$B$2:$Q$266,A128,FALSE)</f>
        <v>88.1</v>
      </c>
      <c r="O128" s="35" t="str">
        <f t="shared" ref="O128" si="63">IF(G128=0,"",(IF(AND($G128&lt;=$H128,$G128&gt;=0),BINOMDIST($G128,$H128,N128/100,0),"")))</f>
        <v/>
      </c>
      <c r="P128" s="35" t="str">
        <f t="shared" si="34"/>
        <v/>
      </c>
    </row>
    <row r="129" spans="1:16" s="6" customFormat="1">
      <c r="A129" s="82">
        <f>'Tableau 6'!A127</f>
        <v>126</v>
      </c>
      <c r="B129" s="85" t="str">
        <f>'Tableau 6'!B127</f>
        <v>Poulet  (excluant les charcuteries)</v>
      </c>
      <c r="C129" s="26"/>
      <c r="D129" s="26"/>
      <c r="E129" s="26"/>
      <c r="F129" s="26"/>
      <c r="G129" s="75">
        <f t="shared" si="59"/>
        <v>0</v>
      </c>
      <c r="H129" s="75">
        <f t="shared" si="60"/>
        <v>0</v>
      </c>
      <c r="I129" s="17">
        <f t="shared" ref="I129:I138" si="64">IF((COUNTA(C129)=0),0,(C129)/(C129+E129))</f>
        <v>0</v>
      </c>
      <c r="J129" s="17">
        <f t="shared" ref="J129:J138" si="65">IF((COUNTA(C129:D129)=0),0,(C129+D129)/(C129+D129+E129))</f>
        <v>0</v>
      </c>
      <c r="K129" s="77">
        <f>'Tableau 6'!P127</f>
        <v>85.6</v>
      </c>
      <c r="L129" s="35" t="str">
        <f t="shared" si="32"/>
        <v/>
      </c>
      <c r="M129" s="35" t="str">
        <f t="shared" si="33"/>
        <v/>
      </c>
      <c r="N129" s="79">
        <f>HLOOKUP($P$1,'Tableau 6'!$B$2:$Q$266,A129,FALSE)</f>
        <v>85.9</v>
      </c>
      <c r="O129" s="35" t="str">
        <f t="shared" ref="O129:O138" si="66">IF(G129=0,"",(IF(AND($G129&lt;=$H129,$G129&gt;=0),BINOMDIST($G129,$H129,N129/100,0),"")))</f>
        <v/>
      </c>
      <c r="P129" s="35" t="str">
        <f t="shared" si="34"/>
        <v/>
      </c>
    </row>
    <row r="130" spans="1:16" s="6" customFormat="1">
      <c r="A130" s="82">
        <f>'Tableau 6'!A128</f>
        <v>127</v>
      </c>
      <c r="B130" s="87" t="str">
        <f>'Tableau 6'!B128</f>
        <v xml:space="preserve">Poulet pané du commerce </v>
      </c>
      <c r="C130" s="26"/>
      <c r="D130" s="26"/>
      <c r="E130" s="26"/>
      <c r="F130" s="26"/>
      <c r="G130" s="75">
        <f t="shared" si="59"/>
        <v>0</v>
      </c>
      <c r="H130" s="75">
        <f t="shared" si="60"/>
        <v>0</v>
      </c>
      <c r="I130" s="17">
        <f t="shared" si="64"/>
        <v>0</v>
      </c>
      <c r="J130" s="17">
        <f t="shared" si="65"/>
        <v>0</v>
      </c>
      <c r="K130" s="77">
        <f>'Tableau 6'!P128</f>
        <v>16.5</v>
      </c>
      <c r="L130" s="35" t="str">
        <f t="shared" si="32"/>
        <v/>
      </c>
      <c r="M130" s="35" t="str">
        <f t="shared" si="33"/>
        <v/>
      </c>
      <c r="N130" s="79">
        <f>HLOOKUP($P$1,'Tableau 6'!$B$2:$Q$266,A130,FALSE)</f>
        <v>16</v>
      </c>
      <c r="O130" s="35" t="str">
        <f t="shared" si="66"/>
        <v/>
      </c>
      <c r="P130" s="35" t="str">
        <f t="shared" si="34"/>
        <v/>
      </c>
    </row>
    <row r="131" spans="1:16" s="6" customFormat="1">
      <c r="A131" s="82">
        <f>'Tableau 6'!A129</f>
        <v>128</v>
      </c>
      <c r="B131" s="87" t="str">
        <f>'Tableau 6'!B129</f>
        <v>Poulet haché</v>
      </c>
      <c r="C131" s="26"/>
      <c r="D131" s="26"/>
      <c r="E131" s="26"/>
      <c r="F131" s="26"/>
      <c r="G131" s="75">
        <f t="shared" si="59"/>
        <v>0</v>
      </c>
      <c r="H131" s="75">
        <f t="shared" si="60"/>
        <v>0</v>
      </c>
      <c r="I131" s="17">
        <f t="shared" si="64"/>
        <v>0</v>
      </c>
      <c r="J131" s="17">
        <f t="shared" si="65"/>
        <v>0</v>
      </c>
      <c r="K131" s="77">
        <f>'Tableau 6'!P129</f>
        <v>5.3</v>
      </c>
      <c r="L131" s="35" t="str">
        <f t="shared" si="32"/>
        <v/>
      </c>
      <c r="M131" s="35" t="str">
        <f t="shared" si="33"/>
        <v/>
      </c>
      <c r="N131" s="79">
        <f>HLOOKUP($P$1,'Tableau 6'!$B$2:$Q$266,A131,FALSE)</f>
        <v>3.8</v>
      </c>
      <c r="O131" s="35" t="str">
        <f t="shared" si="66"/>
        <v/>
      </c>
      <c r="P131" s="35" t="str">
        <f t="shared" si="34"/>
        <v/>
      </c>
    </row>
    <row r="132" spans="1:16" s="6" customFormat="1">
      <c r="A132" s="82">
        <f>'Tableau 6'!A130</f>
        <v>129</v>
      </c>
      <c r="B132" s="87" t="str">
        <f>'Tableau 6'!B130</f>
        <v>Poulet en morceaux ou en pièces</v>
      </c>
      <c r="C132" s="26"/>
      <c r="D132" s="26"/>
      <c r="E132" s="26"/>
      <c r="F132" s="26"/>
      <c r="G132" s="75">
        <f t="shared" si="59"/>
        <v>0</v>
      </c>
      <c r="H132" s="75">
        <f t="shared" si="60"/>
        <v>0</v>
      </c>
      <c r="I132" s="17">
        <f t="shared" si="64"/>
        <v>0</v>
      </c>
      <c r="J132" s="17">
        <f t="shared" si="65"/>
        <v>0</v>
      </c>
      <c r="K132" s="77">
        <f>'Tableau 6'!P130</f>
        <v>70</v>
      </c>
      <c r="L132" s="35" t="str">
        <f t="shared" si="32"/>
        <v/>
      </c>
      <c r="M132" s="35" t="str">
        <f t="shared" si="33"/>
        <v/>
      </c>
      <c r="N132" s="79">
        <f>HLOOKUP($P$1,'Tableau 6'!$B$2:$Q$266,A132,FALSE)</f>
        <v>70.7</v>
      </c>
      <c r="O132" s="35" t="str">
        <f t="shared" si="66"/>
        <v/>
      </c>
      <c r="P132" s="35" t="str">
        <f t="shared" si="34"/>
        <v/>
      </c>
    </row>
    <row r="133" spans="1:16" s="6" customFormat="1" ht="22.5">
      <c r="A133" s="82">
        <f>'Tableau 6'!A131</f>
        <v>130</v>
      </c>
      <c r="B133" s="87" t="str">
        <f>'Tableau 6'!B131</f>
        <v>Poulet provenant d’un restaurant ou d’un restaurant-minute</v>
      </c>
      <c r="C133" s="26"/>
      <c r="D133" s="26"/>
      <c r="E133" s="26"/>
      <c r="F133" s="26"/>
      <c r="G133" s="75">
        <f t="shared" si="59"/>
        <v>0</v>
      </c>
      <c r="H133" s="75">
        <f t="shared" si="60"/>
        <v>0</v>
      </c>
      <c r="I133" s="17">
        <f t="shared" si="64"/>
        <v>0</v>
      </c>
      <c r="J133" s="17">
        <f t="shared" si="65"/>
        <v>0</v>
      </c>
      <c r="K133" s="77">
        <f>'Tableau 6'!P131</f>
        <v>21</v>
      </c>
      <c r="L133" s="35" t="str">
        <f t="shared" si="32"/>
        <v/>
      </c>
      <c r="M133" s="35" t="str">
        <f t="shared" si="33"/>
        <v/>
      </c>
      <c r="N133" s="79">
        <f>HLOOKUP($P$1,'Tableau 6'!$B$2:$Q$266,A133,FALSE)</f>
        <v>18.8</v>
      </c>
      <c r="O133" s="35" t="str">
        <f t="shared" si="66"/>
        <v/>
      </c>
      <c r="P133" s="35" t="str">
        <f t="shared" si="34"/>
        <v/>
      </c>
    </row>
    <row r="134" spans="1:16" s="6" customFormat="1">
      <c r="A134" s="82">
        <f>'Tableau 6'!A132</f>
        <v>131</v>
      </c>
      <c r="B134" s="85" t="str">
        <f>'Tableau 6'!B132</f>
        <v>Dinde (excluant les charcuteries)</v>
      </c>
      <c r="C134" s="26"/>
      <c r="D134" s="26"/>
      <c r="E134" s="26"/>
      <c r="F134" s="26"/>
      <c r="G134" s="75">
        <f t="shared" si="59"/>
        <v>0</v>
      </c>
      <c r="H134" s="75">
        <f t="shared" si="60"/>
        <v>0</v>
      </c>
      <c r="I134" s="17">
        <f t="shared" si="64"/>
        <v>0</v>
      </c>
      <c r="J134" s="17">
        <f t="shared" si="65"/>
        <v>0</v>
      </c>
      <c r="K134" s="77">
        <f>'Tableau 6'!P132</f>
        <v>11.8</v>
      </c>
      <c r="L134" s="35" t="str">
        <f t="shared" si="32"/>
        <v/>
      </c>
      <c r="M134" s="35" t="str">
        <f t="shared" si="33"/>
        <v/>
      </c>
      <c r="N134" s="79">
        <f>HLOOKUP($P$1,'Tableau 6'!$B$2:$Q$266,A134,FALSE)</f>
        <v>14.6</v>
      </c>
      <c r="O134" s="35" t="str">
        <f t="shared" si="66"/>
        <v/>
      </c>
      <c r="P134" s="35" t="str">
        <f t="shared" si="34"/>
        <v/>
      </c>
    </row>
    <row r="135" spans="1:16" s="6" customFormat="1">
      <c r="A135" s="82">
        <f>'Tableau 6'!A133</f>
        <v>132</v>
      </c>
      <c r="B135" s="87" t="str">
        <f>'Tableau 6'!B133</f>
        <v>Bacon de dinde</v>
      </c>
      <c r="C135" s="26"/>
      <c r="D135" s="26"/>
      <c r="E135" s="26"/>
      <c r="F135" s="26"/>
      <c r="G135" s="75">
        <f t="shared" si="59"/>
        <v>0</v>
      </c>
      <c r="H135" s="75">
        <f t="shared" si="60"/>
        <v>0</v>
      </c>
      <c r="I135" s="17">
        <f t="shared" si="64"/>
        <v>0</v>
      </c>
      <c r="J135" s="17">
        <f t="shared" si="65"/>
        <v>0</v>
      </c>
      <c r="K135" s="77">
        <f>'Tableau 6'!P133</f>
        <v>0.5</v>
      </c>
      <c r="L135" s="35" t="str">
        <f t="shared" ref="L135:L198" si="67">IF(H135=0,"",(IF(AND($G135&lt;=$H135,$G135&gt;=0),BINOMDIST($G135,$H135,K135/100,0),"")))</f>
        <v/>
      </c>
      <c r="M135" s="35" t="str">
        <f t="shared" ref="M135:M198" si="68">IF(H135=0,"",(IF(AND(L135&lt;=0.05,J135*100&gt;K135),"Alerte",IF(AND(L135&lt;=0.05,J135*100&lt;K135),"protecteur",""))))</f>
        <v/>
      </c>
      <c r="N135" s="79">
        <f>HLOOKUP($P$1,'Tableau 6'!$B$2:$Q$266,A135,FALSE)</f>
        <v>0.4</v>
      </c>
      <c r="O135" s="35" t="str">
        <f t="shared" si="66"/>
        <v/>
      </c>
      <c r="P135" s="35" t="str">
        <f t="shared" ref="P135:P198" si="69">IF(H135=0,"",(IF(AND(O135&lt;=0.05,J135*100&gt;N135),"Alerte",IF(AND(O135&lt;=0.05,J135*100&lt;N135),"protecteur",""))))</f>
        <v/>
      </c>
    </row>
    <row r="136" spans="1:16" s="6" customFormat="1">
      <c r="A136" s="82">
        <f>'Tableau 6'!A134</f>
        <v>133</v>
      </c>
      <c r="B136" s="87" t="str">
        <f>'Tableau 6'!B134</f>
        <v>Dinde hachée</v>
      </c>
      <c r="C136" s="26"/>
      <c r="D136" s="26"/>
      <c r="E136" s="26"/>
      <c r="F136" s="26"/>
      <c r="G136" s="75">
        <f t="shared" si="59"/>
        <v>0</v>
      </c>
      <c r="H136" s="75">
        <f t="shared" si="60"/>
        <v>0</v>
      </c>
      <c r="I136" s="17">
        <f t="shared" si="64"/>
        <v>0</v>
      </c>
      <c r="J136" s="17">
        <f t="shared" si="65"/>
        <v>0</v>
      </c>
      <c r="K136" s="77">
        <f>'Tableau 6'!P134</f>
        <v>2.5</v>
      </c>
      <c r="L136" s="35" t="str">
        <f t="shared" si="67"/>
        <v/>
      </c>
      <c r="M136" s="35" t="str">
        <f t="shared" si="68"/>
        <v/>
      </c>
      <c r="N136" s="79">
        <f>HLOOKUP($P$1,'Tableau 6'!$B$2:$Q$266,A136,FALSE)</f>
        <v>5.8</v>
      </c>
      <c r="O136" s="35" t="str">
        <f t="shared" si="66"/>
        <v/>
      </c>
      <c r="P136" s="35" t="str">
        <f t="shared" si="69"/>
        <v/>
      </c>
    </row>
    <row r="137" spans="1:16" s="6" customFormat="1">
      <c r="A137" s="82">
        <f>'Tableau 6'!A135</f>
        <v>134</v>
      </c>
      <c r="B137" s="87" t="str">
        <f>'Tableau 6'!B135</f>
        <v xml:space="preserve">Dinde en morceaux ou en pièce </v>
      </c>
      <c r="C137" s="26"/>
      <c r="D137" s="26"/>
      <c r="E137" s="26"/>
      <c r="F137" s="26"/>
      <c r="G137" s="75">
        <f t="shared" si="59"/>
        <v>0</v>
      </c>
      <c r="H137" s="75">
        <f t="shared" si="60"/>
        <v>0</v>
      </c>
      <c r="I137" s="17">
        <f t="shared" si="64"/>
        <v>0</v>
      </c>
      <c r="J137" s="17">
        <f t="shared" si="65"/>
        <v>0</v>
      </c>
      <c r="K137" s="77">
        <f>'Tableau 6'!P135</f>
        <v>8.3000000000000007</v>
      </c>
      <c r="L137" s="35" t="str">
        <f t="shared" si="67"/>
        <v/>
      </c>
      <c r="M137" s="35" t="str">
        <f t="shared" si="68"/>
        <v/>
      </c>
      <c r="N137" s="79">
        <f>HLOOKUP($P$1,'Tableau 6'!$B$2:$Q$266,A137,FALSE)</f>
        <v>7.7</v>
      </c>
      <c r="O137" s="35" t="str">
        <f t="shared" si="66"/>
        <v/>
      </c>
      <c r="P137" s="35" t="str">
        <f t="shared" si="69"/>
        <v/>
      </c>
    </row>
    <row r="138" spans="1:16" s="6" customFormat="1" ht="22.5">
      <c r="A138" s="82">
        <f>'Tableau 6'!A136</f>
        <v>135</v>
      </c>
      <c r="B138" s="85" t="str">
        <f>'Tableau 6'!B136</f>
        <v>Autres types de volaille (excluant les charcuteries)</v>
      </c>
      <c r="C138" s="26"/>
      <c r="D138" s="26"/>
      <c r="E138" s="26"/>
      <c r="F138" s="26"/>
      <c r="G138" s="75">
        <f t="shared" si="59"/>
        <v>0</v>
      </c>
      <c r="H138" s="75">
        <f t="shared" si="60"/>
        <v>0</v>
      </c>
      <c r="I138" s="17">
        <f t="shared" si="64"/>
        <v>0</v>
      </c>
      <c r="J138" s="17">
        <f t="shared" si="65"/>
        <v>0</v>
      </c>
      <c r="K138" s="77">
        <f>'Tableau 6'!P136</f>
        <v>2.2999999999999998</v>
      </c>
      <c r="L138" s="35" t="str">
        <f t="shared" si="67"/>
        <v/>
      </c>
      <c r="M138" s="35" t="str">
        <f t="shared" si="68"/>
        <v/>
      </c>
      <c r="N138" s="79">
        <f>HLOOKUP($P$1,'Tableau 6'!$B$2:$Q$266,A138,FALSE)</f>
        <v>1.4</v>
      </c>
      <c r="O138" s="35" t="str">
        <f t="shared" si="66"/>
        <v/>
      </c>
      <c r="P138" s="35" t="str">
        <f t="shared" si="69"/>
        <v/>
      </c>
    </row>
    <row r="139" spans="1:16" s="6" customFormat="1">
      <c r="A139" s="82">
        <f>'Tableau 6'!A137</f>
        <v>136</v>
      </c>
      <c r="B139" s="86" t="str">
        <f>'Tableau 6'!B137</f>
        <v>CHARCUTERIES</v>
      </c>
      <c r="C139" s="27"/>
      <c r="D139" s="27"/>
      <c r="E139" s="27"/>
      <c r="F139" s="27"/>
      <c r="G139" s="80"/>
      <c r="H139" s="80"/>
      <c r="I139" s="81"/>
      <c r="J139" s="81"/>
      <c r="K139" s="109"/>
      <c r="L139" s="109"/>
      <c r="M139" s="109"/>
      <c r="N139" s="109"/>
      <c r="O139" s="109"/>
      <c r="P139" s="109"/>
    </row>
    <row r="140" spans="1:16" s="6" customFormat="1">
      <c r="A140" s="82">
        <f>'Tableau 6'!A138</f>
        <v>137</v>
      </c>
      <c r="B140" s="84" t="str">
        <f>'Tableau 6'!B138</f>
        <v>Charcuteries ou viandes froides</v>
      </c>
      <c r="C140" s="26"/>
      <c r="D140" s="26"/>
      <c r="E140" s="26"/>
      <c r="F140" s="26"/>
      <c r="G140" s="75">
        <f t="shared" ref="G140:G148" si="70">C140+D140</f>
        <v>0</v>
      </c>
      <c r="H140" s="75">
        <f t="shared" ref="H140:H148" si="71">C140+D140+E140</f>
        <v>0</v>
      </c>
      <c r="I140" s="17">
        <f t="shared" ref="I140" si="72">IF((COUNTA(C140)=0),0,(C140)/(C140+E140))</f>
        <v>0</v>
      </c>
      <c r="J140" s="17">
        <f t="shared" ref="J140" si="73">IF((COUNTA(C140:D140)=0),0,(C140+D140)/(C140+D140+E140))</f>
        <v>0</v>
      </c>
      <c r="K140" s="77">
        <f>'Tableau 6'!P138</f>
        <v>49.3</v>
      </c>
      <c r="L140" s="35" t="str">
        <f t="shared" si="67"/>
        <v/>
      </c>
      <c r="M140" s="35" t="str">
        <f t="shared" si="68"/>
        <v/>
      </c>
      <c r="N140" s="79">
        <f>HLOOKUP($P$1,'Tableau 6'!$B$2:$Q$266,A140,FALSE)</f>
        <v>50.2</v>
      </c>
      <c r="O140" s="35" t="str">
        <f t="shared" ref="O140" si="74">IF(G140=0,"",(IF(AND($G140&lt;=$H140,$G140&gt;=0),BINOMDIST($G140,$H140,N140/100,0),"")))</f>
        <v/>
      </c>
      <c r="P140" s="35" t="str">
        <f t="shared" si="69"/>
        <v/>
      </c>
    </row>
    <row r="141" spans="1:16" s="6" customFormat="1">
      <c r="A141" s="82">
        <f>'Tableau 6'!A139</f>
        <v>138</v>
      </c>
      <c r="B141" s="89" t="str">
        <f>'Tableau 6'!B139</f>
        <v>Poulet</v>
      </c>
      <c r="C141" s="26"/>
      <c r="D141" s="26"/>
      <c r="E141" s="26"/>
      <c r="F141" s="26"/>
      <c r="G141" s="75">
        <f t="shared" si="70"/>
        <v>0</v>
      </c>
      <c r="H141" s="75">
        <f t="shared" si="71"/>
        <v>0</v>
      </c>
      <c r="I141" s="17">
        <f t="shared" ref="I141:I148" si="75">IF((COUNTA(C141)=0),0,(C141)/(C141+E141))</f>
        <v>0</v>
      </c>
      <c r="J141" s="17">
        <f t="shared" ref="J141:J148" si="76">IF((COUNTA(C141:D141)=0),0,(C141+D141)/(C141+D141+E141))</f>
        <v>0</v>
      </c>
      <c r="K141" s="77">
        <f>'Tableau 6'!P139</f>
        <v>9.1999999999999993</v>
      </c>
      <c r="L141" s="35" t="str">
        <f t="shared" si="67"/>
        <v/>
      </c>
      <c r="M141" s="35" t="str">
        <f t="shared" si="68"/>
        <v/>
      </c>
      <c r="N141" s="79">
        <f>HLOOKUP($P$1,'Tableau 6'!$B$2:$Q$266,A141,FALSE)</f>
        <v>7.7</v>
      </c>
      <c r="O141" s="35" t="str">
        <f t="shared" ref="O141:O148" si="77">IF(G141=0,"",(IF(AND($G141&lt;=$H141,$G141&gt;=0),BINOMDIST($G141,$H141,N141/100,0),"")))</f>
        <v/>
      </c>
      <c r="P141" s="35" t="str">
        <f t="shared" si="69"/>
        <v/>
      </c>
    </row>
    <row r="142" spans="1:16" s="6" customFormat="1">
      <c r="A142" s="82">
        <f>'Tableau 6'!A140</f>
        <v>139</v>
      </c>
      <c r="B142" s="89" t="str">
        <f>'Tableau 6'!B140</f>
        <v>Dinde</v>
      </c>
      <c r="C142" s="26"/>
      <c r="D142" s="26"/>
      <c r="E142" s="26"/>
      <c r="F142" s="26"/>
      <c r="G142" s="75">
        <f t="shared" si="70"/>
        <v>0</v>
      </c>
      <c r="H142" s="75">
        <f t="shared" si="71"/>
        <v>0</v>
      </c>
      <c r="I142" s="17">
        <f t="shared" si="75"/>
        <v>0</v>
      </c>
      <c r="J142" s="17">
        <f t="shared" si="76"/>
        <v>0</v>
      </c>
      <c r="K142" s="77">
        <f>'Tableau 6'!P140</f>
        <v>12.4</v>
      </c>
      <c r="L142" s="35" t="str">
        <f t="shared" si="67"/>
        <v/>
      </c>
      <c r="M142" s="35" t="str">
        <f t="shared" si="68"/>
        <v/>
      </c>
      <c r="N142" s="79">
        <f>HLOOKUP($P$1,'Tableau 6'!$B$2:$Q$266,A142,FALSE)</f>
        <v>15.7</v>
      </c>
      <c r="O142" s="35" t="str">
        <f t="shared" si="77"/>
        <v/>
      </c>
      <c r="P142" s="35" t="str">
        <f t="shared" si="69"/>
        <v/>
      </c>
    </row>
    <row r="143" spans="1:16" s="6" customFormat="1">
      <c r="A143" s="82">
        <f>'Tableau 6'!A141</f>
        <v>140</v>
      </c>
      <c r="B143" s="89" t="str">
        <f>'Tableau 6'!B141</f>
        <v>Jambon</v>
      </c>
      <c r="C143" s="26"/>
      <c r="D143" s="26"/>
      <c r="E143" s="26"/>
      <c r="F143" s="26"/>
      <c r="G143" s="75">
        <f t="shared" si="70"/>
        <v>0</v>
      </c>
      <c r="H143" s="75">
        <f t="shared" si="71"/>
        <v>0</v>
      </c>
      <c r="I143" s="17">
        <f t="shared" si="75"/>
        <v>0</v>
      </c>
      <c r="J143" s="17">
        <f t="shared" si="76"/>
        <v>0</v>
      </c>
      <c r="K143" s="77">
        <f>'Tableau 6'!P141</f>
        <v>28.2</v>
      </c>
      <c r="L143" s="35" t="str">
        <f t="shared" si="67"/>
        <v/>
      </c>
      <c r="M143" s="35" t="str">
        <f t="shared" si="68"/>
        <v/>
      </c>
      <c r="N143" s="79">
        <f>HLOOKUP($P$1,'Tableau 6'!$B$2:$Q$266,A143,FALSE)</f>
        <v>29.1</v>
      </c>
      <c r="O143" s="35" t="str">
        <f t="shared" si="77"/>
        <v/>
      </c>
      <c r="P143" s="35" t="str">
        <f t="shared" si="69"/>
        <v/>
      </c>
    </row>
    <row r="144" spans="1:16" s="6" customFormat="1">
      <c r="A144" s="82">
        <f>'Tableau 6'!A142</f>
        <v>141</v>
      </c>
      <c r="B144" s="89" t="str">
        <f>'Tableau 6'!B142</f>
        <v>Bœuf</v>
      </c>
      <c r="C144" s="26"/>
      <c r="D144" s="26"/>
      <c r="E144" s="26"/>
      <c r="F144" s="26"/>
      <c r="G144" s="75">
        <f t="shared" si="70"/>
        <v>0</v>
      </c>
      <c r="H144" s="75">
        <f t="shared" si="71"/>
        <v>0</v>
      </c>
      <c r="I144" s="17">
        <f t="shared" si="75"/>
        <v>0</v>
      </c>
      <c r="J144" s="17">
        <f t="shared" si="76"/>
        <v>0</v>
      </c>
      <c r="K144" s="77">
        <f>'Tableau 6'!P142</f>
        <v>7.3</v>
      </c>
      <c r="L144" s="35" t="str">
        <f t="shared" si="67"/>
        <v/>
      </c>
      <c r="M144" s="35" t="str">
        <f t="shared" si="68"/>
        <v/>
      </c>
      <c r="N144" s="79">
        <f>HLOOKUP($P$1,'Tableau 6'!$B$2:$Q$266,A144,FALSE)</f>
        <v>7.4</v>
      </c>
      <c r="O144" s="35" t="str">
        <f t="shared" si="77"/>
        <v/>
      </c>
      <c r="P144" s="35" t="str">
        <f t="shared" si="69"/>
        <v/>
      </c>
    </row>
    <row r="145" spans="1:16" s="6" customFormat="1">
      <c r="A145" s="82">
        <f>'Tableau 6'!A143</f>
        <v>142</v>
      </c>
      <c r="B145" s="89" t="str">
        <f>'Tableau 6'!B143</f>
        <v>Bologne</v>
      </c>
      <c r="C145" s="26"/>
      <c r="D145" s="26"/>
      <c r="E145" s="26"/>
      <c r="F145" s="26"/>
      <c r="G145" s="75">
        <f t="shared" si="70"/>
        <v>0</v>
      </c>
      <c r="H145" s="75">
        <f t="shared" si="71"/>
        <v>0</v>
      </c>
      <c r="I145" s="17">
        <f t="shared" si="75"/>
        <v>0</v>
      </c>
      <c r="J145" s="17">
        <f t="shared" si="76"/>
        <v>0</v>
      </c>
      <c r="K145" s="77">
        <f>'Tableau 6'!P143</f>
        <v>8.5</v>
      </c>
      <c r="L145" s="35" t="str">
        <f t="shared" si="67"/>
        <v/>
      </c>
      <c r="M145" s="35" t="str">
        <f t="shared" si="68"/>
        <v/>
      </c>
      <c r="N145" s="79">
        <f>HLOOKUP($P$1,'Tableau 6'!$B$2:$Q$266,A145,FALSE)</f>
        <v>2.4</v>
      </c>
      <c r="O145" s="35" t="str">
        <f t="shared" si="77"/>
        <v/>
      </c>
      <c r="P145" s="35" t="str">
        <f t="shared" si="69"/>
        <v/>
      </c>
    </row>
    <row r="146" spans="1:16" s="6" customFormat="1">
      <c r="A146" s="82">
        <f>'Tableau 6'!A144</f>
        <v>143</v>
      </c>
      <c r="B146" s="89" t="str">
        <f>'Tableau 6'!B144</f>
        <v>Salami</v>
      </c>
      <c r="C146" s="26"/>
      <c r="D146" s="26"/>
      <c r="E146" s="26"/>
      <c r="F146" s="26"/>
      <c r="G146" s="75">
        <f t="shared" si="70"/>
        <v>0</v>
      </c>
      <c r="H146" s="75">
        <f t="shared" si="71"/>
        <v>0</v>
      </c>
      <c r="I146" s="17">
        <f t="shared" si="75"/>
        <v>0</v>
      </c>
      <c r="J146" s="17">
        <f t="shared" si="76"/>
        <v>0</v>
      </c>
      <c r="K146" s="77">
        <f>'Tableau 6'!P144</f>
        <v>11.3</v>
      </c>
      <c r="L146" s="35" t="str">
        <f t="shared" si="67"/>
        <v/>
      </c>
      <c r="M146" s="35" t="str">
        <f t="shared" si="68"/>
        <v/>
      </c>
      <c r="N146" s="79">
        <f>HLOOKUP($P$1,'Tableau 6'!$B$2:$Q$266,A146,FALSE)</f>
        <v>9.4</v>
      </c>
      <c r="O146" s="35" t="str">
        <f t="shared" si="77"/>
        <v/>
      </c>
      <c r="P146" s="35" t="str">
        <f t="shared" si="69"/>
        <v/>
      </c>
    </row>
    <row r="147" spans="1:16" s="6" customFormat="1">
      <c r="A147" s="82">
        <f>'Tableau 6'!A145</f>
        <v>144</v>
      </c>
      <c r="B147" s="89" t="str">
        <f>'Tableau 6'!B145</f>
        <v>Pepperoni</v>
      </c>
      <c r="C147" s="26"/>
      <c r="D147" s="26"/>
      <c r="E147" s="26"/>
      <c r="F147" s="26"/>
      <c r="G147" s="75">
        <f t="shared" si="70"/>
        <v>0</v>
      </c>
      <c r="H147" s="75">
        <f t="shared" si="71"/>
        <v>0</v>
      </c>
      <c r="I147" s="17">
        <f t="shared" si="75"/>
        <v>0</v>
      </c>
      <c r="J147" s="17">
        <f t="shared" si="76"/>
        <v>0</v>
      </c>
      <c r="K147" s="77">
        <f>'Tableau 6'!P145</f>
        <v>9.6999999999999993</v>
      </c>
      <c r="L147" s="35" t="str">
        <f t="shared" si="67"/>
        <v/>
      </c>
      <c r="M147" s="35" t="str">
        <f t="shared" si="68"/>
        <v/>
      </c>
      <c r="N147" s="79">
        <f>HLOOKUP($P$1,'Tableau 6'!$B$2:$Q$266,A147,FALSE)</f>
        <v>7.2</v>
      </c>
      <c r="O147" s="35" t="str">
        <f t="shared" si="77"/>
        <v/>
      </c>
      <c r="P147" s="35" t="str">
        <f t="shared" si="69"/>
        <v/>
      </c>
    </row>
    <row r="148" spans="1:16" s="6" customFormat="1">
      <c r="A148" s="82">
        <f>'Tableau 6'!A146</f>
        <v>145</v>
      </c>
      <c r="B148" s="89" t="str">
        <f>'Tableau 6'!B146</f>
        <v>Saucisse Kielbasa</v>
      </c>
      <c r="C148" s="26"/>
      <c r="D148" s="26"/>
      <c r="E148" s="26"/>
      <c r="F148" s="26"/>
      <c r="G148" s="75">
        <f t="shared" si="70"/>
        <v>0</v>
      </c>
      <c r="H148" s="75">
        <f t="shared" si="71"/>
        <v>0</v>
      </c>
      <c r="I148" s="17">
        <f t="shared" si="75"/>
        <v>0</v>
      </c>
      <c r="J148" s="17">
        <f t="shared" si="76"/>
        <v>0</v>
      </c>
      <c r="K148" s="77">
        <f>'Tableau 6'!P146</f>
        <v>2.9</v>
      </c>
      <c r="L148" s="35" t="str">
        <f t="shared" si="67"/>
        <v/>
      </c>
      <c r="M148" s="35" t="str">
        <f t="shared" si="68"/>
        <v/>
      </c>
      <c r="N148" s="79">
        <f>HLOOKUP($P$1,'Tableau 6'!$B$2:$Q$266,A148,FALSE)</f>
        <v>2.2000000000000002</v>
      </c>
      <c r="O148" s="35" t="str">
        <f t="shared" si="77"/>
        <v/>
      </c>
      <c r="P148" s="35" t="str">
        <f t="shared" si="69"/>
        <v/>
      </c>
    </row>
    <row r="149" spans="1:16" s="6" customFormat="1" ht="22.5">
      <c r="A149" s="82">
        <f>'Tableau 6'!A147</f>
        <v>146</v>
      </c>
      <c r="B149" s="86" t="str">
        <f>'Tableau 6'!B147</f>
        <v>AUTRES PRODUITS DE VIANDE / D'ORIGINE ANIMALE</v>
      </c>
      <c r="C149" s="27"/>
      <c r="D149" s="27"/>
      <c r="E149" s="27"/>
      <c r="F149" s="27"/>
      <c r="G149" s="80"/>
      <c r="H149" s="80"/>
      <c r="I149" s="81"/>
      <c r="J149" s="81"/>
      <c r="K149" s="109"/>
      <c r="L149" s="109"/>
      <c r="M149" s="109"/>
      <c r="N149" s="109"/>
      <c r="O149" s="109"/>
      <c r="P149" s="109"/>
    </row>
    <row r="150" spans="1:16" s="6" customFormat="1">
      <c r="A150" s="82">
        <f>'Tableau 6'!A148</f>
        <v>147</v>
      </c>
      <c r="B150" s="84" t="str">
        <f>'Tableau 6'!B148</f>
        <v>Hot dogs</v>
      </c>
      <c r="C150" s="26"/>
      <c r="D150" s="26"/>
      <c r="E150" s="26"/>
      <c r="F150" s="26"/>
      <c r="G150" s="75">
        <f t="shared" ref="G150:G158" si="78">C150+D150</f>
        <v>0</v>
      </c>
      <c r="H150" s="75">
        <f t="shared" ref="H150:H158" si="79">C150+D150+E150</f>
        <v>0</v>
      </c>
      <c r="I150" s="17">
        <f t="shared" ref="I150" si="80">IF((COUNTA(C150)=0),0,(C150)/(C150+E150))</f>
        <v>0</v>
      </c>
      <c r="J150" s="17">
        <f t="shared" ref="J150" si="81">IF((COUNTA(C150:D150)=0),0,(C150+D150)/(C150+D150+E150))</f>
        <v>0</v>
      </c>
      <c r="K150" s="77">
        <f>'Tableau 6'!P148</f>
        <v>26.9</v>
      </c>
      <c r="L150" s="35" t="str">
        <f t="shared" si="67"/>
        <v/>
      </c>
      <c r="M150" s="35" t="str">
        <f t="shared" si="68"/>
        <v/>
      </c>
      <c r="N150" s="79">
        <f>HLOOKUP($P$1,'Tableau 6'!$B$2:$Q$266,A150,FALSE)</f>
        <v>27.6</v>
      </c>
      <c r="O150" s="35" t="str">
        <f t="shared" ref="O150" si="82">IF(G150=0,"",(IF(AND($G150&lt;=$H150,$G150&gt;=0),BINOMDIST($G150,$H150,N150/100,0),"")))</f>
        <v/>
      </c>
      <c r="P150" s="35" t="str">
        <f t="shared" si="69"/>
        <v/>
      </c>
    </row>
    <row r="151" spans="1:16" s="6" customFormat="1">
      <c r="A151" s="82">
        <f>'Tableau 6'!A149</f>
        <v>148</v>
      </c>
      <c r="B151" s="84" t="str">
        <f>'Tableau 6'!B149</f>
        <v>Saucisses</v>
      </c>
      <c r="C151" s="26"/>
      <c r="D151" s="26"/>
      <c r="E151" s="26"/>
      <c r="F151" s="26"/>
      <c r="G151" s="75">
        <f t="shared" si="78"/>
        <v>0</v>
      </c>
      <c r="H151" s="75">
        <f t="shared" si="79"/>
        <v>0</v>
      </c>
      <c r="I151" s="17">
        <f t="shared" ref="I151:I158" si="83">IF((COUNTA(C151)=0),0,(C151)/(C151+E151))</f>
        <v>0</v>
      </c>
      <c r="J151" s="17">
        <f t="shared" ref="J151:J158" si="84">IF((COUNTA(C151:D151)=0),0,(C151+D151)/(C151+D151+E151))</f>
        <v>0</v>
      </c>
      <c r="K151" s="77">
        <f>'Tableau 6'!P149</f>
        <v>30.8</v>
      </c>
      <c r="L151" s="35" t="str">
        <f t="shared" si="67"/>
        <v/>
      </c>
      <c r="M151" s="35" t="str">
        <f t="shared" si="68"/>
        <v/>
      </c>
      <c r="N151" s="79">
        <f>HLOOKUP($P$1,'Tableau 6'!$B$2:$Q$266,A151,FALSE)</f>
        <v>32.6</v>
      </c>
      <c r="O151" s="35" t="str">
        <f t="shared" ref="O151:O158" si="85">IF(G151=0,"",(IF(AND($G151&lt;=$H151,$G151&gt;=0),BINOMDIST($G151,$H151,N151/100,0),"")))</f>
        <v/>
      </c>
      <c r="P151" s="35" t="str">
        <f t="shared" si="69"/>
        <v/>
      </c>
    </row>
    <row r="152" spans="1:16" s="6" customFormat="1">
      <c r="A152" s="82">
        <f>'Tableau 6'!A150</f>
        <v>149</v>
      </c>
      <c r="B152" s="84" t="str">
        <f>'Tableau 6'!B150</f>
        <v xml:space="preserve">Produits de viande séchée </v>
      </c>
      <c r="C152" s="26"/>
      <c r="D152" s="26"/>
      <c r="E152" s="26"/>
      <c r="F152" s="26"/>
      <c r="G152" s="75">
        <f t="shared" si="78"/>
        <v>0</v>
      </c>
      <c r="H152" s="75">
        <f t="shared" si="79"/>
        <v>0</v>
      </c>
      <c r="I152" s="17">
        <f t="shared" si="83"/>
        <v>0</v>
      </c>
      <c r="J152" s="17">
        <f t="shared" si="84"/>
        <v>0</v>
      </c>
      <c r="K152" s="77">
        <f>'Tableau 6'!P150</f>
        <v>7.4</v>
      </c>
      <c r="L152" s="35" t="str">
        <f t="shared" si="67"/>
        <v/>
      </c>
      <c r="M152" s="35" t="str">
        <f t="shared" si="68"/>
        <v/>
      </c>
      <c r="N152" s="79">
        <f>HLOOKUP($P$1,'Tableau 6'!$B$2:$Q$266,A152,FALSE)</f>
        <v>9.8000000000000007</v>
      </c>
      <c r="O152" s="35" t="str">
        <f t="shared" si="85"/>
        <v/>
      </c>
      <c r="P152" s="35" t="str">
        <f t="shared" si="69"/>
        <v/>
      </c>
    </row>
    <row r="153" spans="1:16" s="6" customFormat="1">
      <c r="A153" s="82">
        <f>'Tableau 6'!A151</f>
        <v>150</v>
      </c>
      <c r="B153" s="84" t="str">
        <f>'Tableau 6'!B151</f>
        <v>Pâté/viande à tartiner</v>
      </c>
      <c r="C153" s="26"/>
      <c r="D153" s="26"/>
      <c r="E153" s="26"/>
      <c r="F153" s="26"/>
      <c r="G153" s="75">
        <f t="shared" si="78"/>
        <v>0</v>
      </c>
      <c r="H153" s="75">
        <f t="shared" si="79"/>
        <v>0</v>
      </c>
      <c r="I153" s="17">
        <f t="shared" si="83"/>
        <v>0</v>
      </c>
      <c r="J153" s="17">
        <f t="shared" si="84"/>
        <v>0</v>
      </c>
      <c r="K153" s="77">
        <f>'Tableau 6'!P151</f>
        <v>5.3</v>
      </c>
      <c r="L153" s="35" t="str">
        <f t="shared" si="67"/>
        <v/>
      </c>
      <c r="M153" s="35" t="str">
        <f t="shared" si="68"/>
        <v/>
      </c>
      <c r="N153" s="79">
        <f>HLOOKUP($P$1,'Tableau 6'!$B$2:$Q$266,A153,FALSE)</f>
        <v>5.6</v>
      </c>
      <c r="O153" s="35" t="str">
        <f t="shared" si="85"/>
        <v/>
      </c>
      <c r="P153" s="35" t="str">
        <f t="shared" si="69"/>
        <v/>
      </c>
    </row>
    <row r="154" spans="1:16" s="6" customFormat="1">
      <c r="A154" s="82">
        <f>'Tableau 6'!A152</f>
        <v>151</v>
      </c>
      <c r="B154" s="84" t="str">
        <f>'Tableau 6'!B152</f>
        <v>Agneau</v>
      </c>
      <c r="C154" s="26"/>
      <c r="D154" s="26"/>
      <c r="E154" s="26"/>
      <c r="F154" s="26"/>
      <c r="G154" s="75">
        <f t="shared" si="78"/>
        <v>0</v>
      </c>
      <c r="H154" s="75">
        <f t="shared" si="79"/>
        <v>0</v>
      </c>
      <c r="I154" s="17">
        <f t="shared" si="83"/>
        <v>0</v>
      </c>
      <c r="J154" s="17">
        <f t="shared" si="84"/>
        <v>0</v>
      </c>
      <c r="K154" s="77">
        <f>'Tableau 6'!P152</f>
        <v>5.3</v>
      </c>
      <c r="L154" s="35" t="str">
        <f t="shared" si="67"/>
        <v/>
      </c>
      <c r="M154" s="35" t="str">
        <f t="shared" si="68"/>
        <v/>
      </c>
      <c r="N154" s="79">
        <f>HLOOKUP($P$1,'Tableau 6'!$B$2:$Q$266,A154,FALSE)</f>
        <v>11.4</v>
      </c>
      <c r="O154" s="35" t="str">
        <f t="shared" si="85"/>
        <v/>
      </c>
      <c r="P154" s="35" t="str">
        <f t="shared" si="69"/>
        <v/>
      </c>
    </row>
    <row r="155" spans="1:16" s="6" customFormat="1">
      <c r="A155" s="82">
        <f>'Tableau 6'!A153</f>
        <v>152</v>
      </c>
      <c r="B155" s="84" t="str">
        <f>'Tableau 6'!B153</f>
        <v>Veau</v>
      </c>
      <c r="C155" s="26"/>
      <c r="D155" s="26"/>
      <c r="E155" s="26"/>
      <c r="F155" s="26"/>
      <c r="G155" s="75">
        <f t="shared" si="78"/>
        <v>0</v>
      </c>
      <c r="H155" s="75">
        <f t="shared" si="79"/>
        <v>0</v>
      </c>
      <c r="I155" s="17">
        <f t="shared" si="83"/>
        <v>0</v>
      </c>
      <c r="J155" s="17">
        <f t="shared" si="84"/>
        <v>0</v>
      </c>
      <c r="K155" s="77">
        <f>'Tableau 6'!P153</f>
        <v>4.8</v>
      </c>
      <c r="L155" s="35" t="str">
        <f t="shared" si="67"/>
        <v/>
      </c>
      <c r="M155" s="35" t="str">
        <f t="shared" si="68"/>
        <v/>
      </c>
      <c r="N155" s="79">
        <f>HLOOKUP($P$1,'Tableau 6'!$B$2:$Q$266,A155,FALSE)</f>
        <v>1.9</v>
      </c>
      <c r="O155" s="35" t="str">
        <f t="shared" si="85"/>
        <v/>
      </c>
      <c r="P155" s="35" t="str">
        <f t="shared" si="69"/>
        <v/>
      </c>
    </row>
    <row r="156" spans="1:16" s="6" customFormat="1">
      <c r="A156" s="82">
        <f>'Tableau 6'!A154</f>
        <v>153</v>
      </c>
      <c r="B156" s="84" t="str">
        <f>'Tableau 6'!B154</f>
        <v>Chèvre</v>
      </c>
      <c r="C156" s="26"/>
      <c r="D156" s="26"/>
      <c r="E156" s="26"/>
      <c r="F156" s="26"/>
      <c r="G156" s="75">
        <f t="shared" si="78"/>
        <v>0</v>
      </c>
      <c r="H156" s="75">
        <f t="shared" si="79"/>
        <v>0</v>
      </c>
      <c r="I156" s="17">
        <f t="shared" si="83"/>
        <v>0</v>
      </c>
      <c r="J156" s="17">
        <f t="shared" si="84"/>
        <v>0</v>
      </c>
      <c r="K156" s="77">
        <f>'Tableau 6'!P154</f>
        <v>2.4</v>
      </c>
      <c r="L156" s="35" t="str">
        <f t="shared" si="67"/>
        <v/>
      </c>
      <c r="M156" s="35" t="str">
        <f t="shared" si="68"/>
        <v/>
      </c>
      <c r="N156" s="79">
        <f>HLOOKUP($P$1,'Tableau 6'!$B$2:$Q$266,A156,FALSE)</f>
        <v>2.6</v>
      </c>
      <c r="O156" s="35" t="str">
        <f t="shared" si="85"/>
        <v/>
      </c>
      <c r="P156" s="35" t="str">
        <f t="shared" si="69"/>
        <v/>
      </c>
    </row>
    <row r="157" spans="1:16" s="6" customFormat="1">
      <c r="A157" s="82">
        <f>'Tableau 6'!A155</f>
        <v>154</v>
      </c>
      <c r="B157" s="84" t="str">
        <f>'Tableau 6'!B155</f>
        <v xml:space="preserve">Abats </v>
      </c>
      <c r="C157" s="26"/>
      <c r="D157" s="26"/>
      <c r="E157" s="26"/>
      <c r="F157" s="26"/>
      <c r="G157" s="75">
        <f t="shared" si="78"/>
        <v>0</v>
      </c>
      <c r="H157" s="75">
        <f t="shared" si="79"/>
        <v>0</v>
      </c>
      <c r="I157" s="17">
        <f t="shared" si="83"/>
        <v>0</v>
      </c>
      <c r="J157" s="17">
        <f t="shared" si="84"/>
        <v>0</v>
      </c>
      <c r="K157" s="77">
        <f>'Tableau 6'!P155</f>
        <v>4.2</v>
      </c>
      <c r="L157" s="35" t="str">
        <f t="shared" si="67"/>
        <v/>
      </c>
      <c r="M157" s="35" t="str">
        <f t="shared" si="68"/>
        <v/>
      </c>
      <c r="N157" s="79">
        <f>HLOOKUP($P$1,'Tableau 6'!$B$2:$Q$266,A157,FALSE)</f>
        <v>5.8</v>
      </c>
      <c r="O157" s="35" t="str">
        <f t="shared" si="85"/>
        <v/>
      </c>
      <c r="P157" s="35" t="str">
        <f t="shared" si="69"/>
        <v/>
      </c>
    </row>
    <row r="158" spans="1:16" s="6" customFormat="1">
      <c r="A158" s="82">
        <f>'Tableau 6'!A156</f>
        <v>155</v>
      </c>
      <c r="B158" s="84" t="str">
        <f>'Tableau 6'!B156</f>
        <v>Shawarma ou viande à donair</v>
      </c>
      <c r="C158" s="26"/>
      <c r="D158" s="26"/>
      <c r="E158" s="26"/>
      <c r="F158" s="26"/>
      <c r="G158" s="75">
        <f t="shared" si="78"/>
        <v>0</v>
      </c>
      <c r="H158" s="75">
        <f t="shared" si="79"/>
        <v>0</v>
      </c>
      <c r="I158" s="17">
        <f t="shared" si="83"/>
        <v>0</v>
      </c>
      <c r="J158" s="17">
        <f t="shared" si="84"/>
        <v>0</v>
      </c>
      <c r="K158" s="77">
        <f>'Tableau 6'!P156</f>
        <v>3.4</v>
      </c>
      <c r="L158" s="35" t="str">
        <f t="shared" si="67"/>
        <v/>
      </c>
      <c r="M158" s="35" t="str">
        <f t="shared" si="68"/>
        <v/>
      </c>
      <c r="N158" s="79">
        <f>HLOOKUP($P$1,'Tableau 6'!$B$2:$Q$266,A158,FALSE)</f>
        <v>1.1000000000000001</v>
      </c>
      <c r="O158" s="35" t="str">
        <f t="shared" si="85"/>
        <v/>
      </c>
      <c r="P158" s="35" t="str">
        <f t="shared" si="69"/>
        <v/>
      </c>
    </row>
    <row r="159" spans="1:16" s="6" customFormat="1">
      <c r="A159" s="82">
        <f>'Tableau 6'!A157</f>
        <v>156</v>
      </c>
      <c r="B159" s="86" t="str">
        <f>'Tableau 6'!B157</f>
        <v>POISSONS &amp; FRUITS DE MER</v>
      </c>
      <c r="C159" s="27"/>
      <c r="D159" s="27"/>
      <c r="E159" s="27"/>
      <c r="F159" s="27"/>
      <c r="G159" s="80"/>
      <c r="H159" s="80"/>
      <c r="I159" s="81"/>
      <c r="J159" s="81"/>
      <c r="K159" s="109"/>
      <c r="L159" s="109"/>
      <c r="M159" s="109"/>
      <c r="N159" s="109"/>
      <c r="O159" s="109"/>
      <c r="P159" s="109"/>
    </row>
    <row r="160" spans="1:16" s="6" customFormat="1">
      <c r="A160" s="82">
        <f>'Tableau 6'!A158</f>
        <v>157</v>
      </c>
      <c r="B160" s="84" t="str">
        <f>'Tableau 6'!B158</f>
        <v>Poisson</v>
      </c>
      <c r="C160" s="26"/>
      <c r="D160" s="26"/>
      <c r="E160" s="26"/>
      <c r="F160" s="26"/>
      <c r="G160" s="75">
        <f t="shared" ref="G160:G171" si="86">C160+D160</f>
        <v>0</v>
      </c>
      <c r="H160" s="75">
        <f t="shared" ref="H160:H171" si="87">C160+D160+E160</f>
        <v>0</v>
      </c>
      <c r="I160" s="17">
        <f t="shared" ref="I160" si="88">IF((COUNTA(C160)=0),0,(C160)/(C160+E160))</f>
        <v>0</v>
      </c>
      <c r="J160" s="17">
        <f t="shared" ref="J160" si="89">IF((COUNTA(C160:D160)=0),0,(C160+D160)/(C160+D160+E160))</f>
        <v>0</v>
      </c>
      <c r="K160" s="77">
        <f>'Tableau 6'!P158</f>
        <v>55.6</v>
      </c>
      <c r="L160" s="35" t="str">
        <f t="shared" si="67"/>
        <v/>
      </c>
      <c r="M160" s="35" t="str">
        <f t="shared" si="68"/>
        <v/>
      </c>
      <c r="N160" s="79">
        <f>HLOOKUP($P$1,'Tableau 6'!$B$2:$Q$266,A160,FALSE)</f>
        <v>56.8</v>
      </c>
      <c r="O160" s="35" t="str">
        <f t="shared" ref="O160" si="90">IF(G160=0,"",(IF(AND($G160&lt;=$H160,$G160&gt;=0),BINOMDIST($G160,$H160,N160/100,0),"")))</f>
        <v/>
      </c>
      <c r="P160" s="35" t="str">
        <f t="shared" si="69"/>
        <v/>
      </c>
    </row>
    <row r="161" spans="1:16" s="6" customFormat="1">
      <c r="A161" s="82">
        <f>'Tableau 6'!A159</f>
        <v>158</v>
      </c>
      <c r="B161" s="85" t="str">
        <f>'Tableau 6'!B159</f>
        <v xml:space="preserve">Poisson fumé </v>
      </c>
      <c r="C161" s="26"/>
      <c r="D161" s="26"/>
      <c r="E161" s="26"/>
      <c r="F161" s="26"/>
      <c r="G161" s="75">
        <f t="shared" si="86"/>
        <v>0</v>
      </c>
      <c r="H161" s="75">
        <f t="shared" si="87"/>
        <v>0</v>
      </c>
      <c r="I161" s="17">
        <f t="shared" ref="I161:I171" si="91">IF((COUNTA(C161)=0),0,(C161)/(C161+E161))</f>
        <v>0</v>
      </c>
      <c r="J161" s="17">
        <f t="shared" ref="J161:J171" si="92">IF((COUNTA(C161:D161)=0),0,(C161+D161)/(C161+D161+E161))</f>
        <v>0</v>
      </c>
      <c r="K161" s="77">
        <f>'Tableau 6'!P159</f>
        <v>7.4</v>
      </c>
      <c r="L161" s="35" t="str">
        <f t="shared" si="67"/>
        <v/>
      </c>
      <c r="M161" s="35" t="str">
        <f t="shared" si="68"/>
        <v/>
      </c>
      <c r="N161" s="79">
        <f>HLOOKUP($P$1,'Tableau 6'!$B$2:$Q$266,A161,FALSE)</f>
        <v>10.9</v>
      </c>
      <c r="O161" s="35" t="str">
        <f t="shared" ref="O161:O171" si="93">IF(G161=0,"",(IF(AND($G161&lt;=$H161,$G161&gt;=0),BINOMDIST($G161,$H161,N161/100,0),"")))</f>
        <v/>
      </c>
      <c r="P161" s="35" t="str">
        <f t="shared" si="69"/>
        <v/>
      </c>
    </row>
    <row r="162" spans="1:16" s="6" customFormat="1">
      <c r="A162" s="82">
        <f>'Tableau 6'!A160</f>
        <v>159</v>
      </c>
      <c r="B162" s="85" t="str">
        <f>'Tableau 6'!B160</f>
        <v xml:space="preserve">Poisson cru </v>
      </c>
      <c r="C162" s="26"/>
      <c r="D162" s="26"/>
      <c r="E162" s="26"/>
      <c r="F162" s="26"/>
      <c r="G162" s="75">
        <f t="shared" si="86"/>
        <v>0</v>
      </c>
      <c r="H162" s="75">
        <f t="shared" si="87"/>
        <v>0</v>
      </c>
      <c r="I162" s="17">
        <f t="shared" si="91"/>
        <v>0</v>
      </c>
      <c r="J162" s="17">
        <f t="shared" si="92"/>
        <v>0</v>
      </c>
      <c r="K162" s="77">
        <f>'Tableau 6'!P160</f>
        <v>6.8</v>
      </c>
      <c r="L162" s="35" t="str">
        <f t="shared" si="67"/>
        <v/>
      </c>
      <c r="M162" s="35" t="str">
        <f t="shared" si="68"/>
        <v/>
      </c>
      <c r="N162" s="79">
        <f>HLOOKUP($P$1,'Tableau 6'!$B$2:$Q$266,A162,FALSE)</f>
        <v>10.4</v>
      </c>
      <c r="O162" s="35" t="str">
        <f t="shared" si="93"/>
        <v/>
      </c>
      <c r="P162" s="35" t="str">
        <f t="shared" si="69"/>
        <v/>
      </c>
    </row>
    <row r="163" spans="1:16" s="6" customFormat="1">
      <c r="A163" s="82">
        <f>'Tableau 6'!A161</f>
        <v>160</v>
      </c>
      <c r="B163" s="84" t="str">
        <f>'Tableau 6'!B161</f>
        <v>Mollusques</v>
      </c>
      <c r="C163" s="26"/>
      <c r="D163" s="26"/>
      <c r="E163" s="26"/>
      <c r="F163" s="26"/>
      <c r="G163" s="75">
        <f t="shared" si="86"/>
        <v>0</v>
      </c>
      <c r="H163" s="75">
        <f t="shared" si="87"/>
        <v>0</v>
      </c>
      <c r="I163" s="17">
        <f t="shared" si="91"/>
        <v>0</v>
      </c>
      <c r="J163" s="17">
        <f t="shared" si="92"/>
        <v>0</v>
      </c>
      <c r="K163" s="77">
        <f>'Tableau 6'!P161</f>
        <v>16.8</v>
      </c>
      <c r="L163" s="35" t="str">
        <f t="shared" si="67"/>
        <v/>
      </c>
      <c r="M163" s="35" t="str">
        <f t="shared" si="68"/>
        <v/>
      </c>
      <c r="N163" s="79">
        <f>HLOOKUP($P$1,'Tableau 6'!$B$2:$Q$266,A163,FALSE)</f>
        <v>17.8</v>
      </c>
      <c r="O163" s="35" t="str">
        <f t="shared" si="93"/>
        <v/>
      </c>
      <c r="P163" s="35" t="str">
        <f t="shared" si="69"/>
        <v/>
      </c>
    </row>
    <row r="164" spans="1:16" s="6" customFormat="1">
      <c r="A164" s="82">
        <f>'Tableau 6'!A162</f>
        <v>161</v>
      </c>
      <c r="B164" s="85" t="str">
        <f>'Tableau 6'!B162</f>
        <v>Moules</v>
      </c>
      <c r="C164" s="26"/>
      <c r="D164" s="26"/>
      <c r="E164" s="26"/>
      <c r="F164" s="26"/>
      <c r="G164" s="75">
        <f t="shared" si="86"/>
        <v>0</v>
      </c>
      <c r="H164" s="75">
        <f t="shared" si="87"/>
        <v>0</v>
      </c>
      <c r="I164" s="17">
        <f t="shared" si="91"/>
        <v>0</v>
      </c>
      <c r="J164" s="17">
        <f t="shared" si="92"/>
        <v>0</v>
      </c>
      <c r="K164" s="77">
        <f>'Tableau 6'!P162</f>
        <v>2</v>
      </c>
      <c r="L164" s="35" t="str">
        <f t="shared" si="67"/>
        <v/>
      </c>
      <c r="M164" s="35" t="str">
        <f t="shared" si="68"/>
        <v/>
      </c>
      <c r="N164" s="79">
        <f>HLOOKUP($P$1,'Tableau 6'!$B$2:$Q$266,A164,FALSE)</f>
        <v>1.5</v>
      </c>
      <c r="O164" s="35" t="str">
        <f t="shared" si="93"/>
        <v/>
      </c>
      <c r="P164" s="35" t="str">
        <f t="shared" si="69"/>
        <v/>
      </c>
    </row>
    <row r="165" spans="1:16" s="6" customFormat="1">
      <c r="A165" s="82">
        <f>'Tableau 6'!A163</f>
        <v>162</v>
      </c>
      <c r="B165" s="85" t="str">
        <f>'Tableau 6'!B163</f>
        <v>Palourdes</v>
      </c>
      <c r="C165" s="26"/>
      <c r="D165" s="26"/>
      <c r="E165" s="26"/>
      <c r="F165" s="26"/>
      <c r="G165" s="75">
        <f t="shared" si="86"/>
        <v>0</v>
      </c>
      <c r="H165" s="75">
        <f t="shared" si="87"/>
        <v>0</v>
      </c>
      <c r="I165" s="17">
        <f t="shared" si="91"/>
        <v>0</v>
      </c>
      <c r="J165" s="17">
        <f t="shared" si="92"/>
        <v>0</v>
      </c>
      <c r="K165" s="77">
        <f>'Tableau 6'!P163</f>
        <v>2.1</v>
      </c>
      <c r="L165" s="35" t="str">
        <f t="shared" si="67"/>
        <v/>
      </c>
      <c r="M165" s="35" t="str">
        <f t="shared" si="68"/>
        <v/>
      </c>
      <c r="N165" s="79">
        <f>HLOOKUP($P$1,'Tableau 6'!$B$2:$Q$266,A165,FALSE)</f>
        <v>3.1</v>
      </c>
      <c r="O165" s="35" t="str">
        <f t="shared" si="93"/>
        <v/>
      </c>
      <c r="P165" s="35" t="str">
        <f t="shared" si="69"/>
        <v/>
      </c>
    </row>
    <row r="166" spans="1:16" s="6" customFormat="1">
      <c r="A166" s="82">
        <f>'Tableau 6'!A164</f>
        <v>163</v>
      </c>
      <c r="B166" s="85" t="str">
        <f>'Tableau 6'!B164</f>
        <v>Pétoncles</v>
      </c>
      <c r="C166" s="26"/>
      <c r="D166" s="26"/>
      <c r="E166" s="26"/>
      <c r="F166" s="26"/>
      <c r="G166" s="75">
        <f t="shared" si="86"/>
        <v>0</v>
      </c>
      <c r="H166" s="75">
        <f t="shared" si="87"/>
        <v>0</v>
      </c>
      <c r="I166" s="17">
        <f t="shared" si="91"/>
        <v>0</v>
      </c>
      <c r="J166" s="17">
        <f t="shared" si="92"/>
        <v>0</v>
      </c>
      <c r="K166" s="77">
        <f>'Tableau 6'!P164</f>
        <v>3.5</v>
      </c>
      <c r="L166" s="35" t="str">
        <f t="shared" si="67"/>
        <v/>
      </c>
      <c r="M166" s="35" t="str">
        <f t="shared" si="68"/>
        <v/>
      </c>
      <c r="N166" s="79">
        <f>HLOOKUP($P$1,'Tableau 6'!$B$2:$Q$266,A166,FALSE)</f>
        <v>3.1</v>
      </c>
      <c r="O166" s="35" t="str">
        <f t="shared" si="93"/>
        <v/>
      </c>
      <c r="P166" s="35" t="str">
        <f t="shared" si="69"/>
        <v/>
      </c>
    </row>
    <row r="167" spans="1:16" s="6" customFormat="1">
      <c r="A167" s="82">
        <f>'Tableau 6'!A165</f>
        <v>164</v>
      </c>
      <c r="B167" s="85" t="str">
        <f>'Tableau 6'!B165</f>
        <v>Crevettes/langoustines</v>
      </c>
      <c r="C167" s="26"/>
      <c r="D167" s="26"/>
      <c r="E167" s="26"/>
      <c r="F167" s="26"/>
      <c r="G167" s="75">
        <f t="shared" si="86"/>
        <v>0</v>
      </c>
      <c r="H167" s="75">
        <f t="shared" si="87"/>
        <v>0</v>
      </c>
      <c r="I167" s="17">
        <f t="shared" si="91"/>
        <v>0</v>
      </c>
      <c r="J167" s="17">
        <f t="shared" si="92"/>
        <v>0</v>
      </c>
      <c r="K167" s="77">
        <f>'Tableau 6'!P165</f>
        <v>14.1</v>
      </c>
      <c r="L167" s="35" t="str">
        <f t="shared" si="67"/>
        <v/>
      </c>
      <c r="M167" s="35" t="str">
        <f t="shared" si="68"/>
        <v/>
      </c>
      <c r="N167" s="79">
        <f>HLOOKUP($P$1,'Tableau 6'!$B$2:$Q$266,A167,FALSE)</f>
        <v>15.7</v>
      </c>
      <c r="O167" s="35" t="str">
        <f t="shared" si="93"/>
        <v/>
      </c>
      <c r="P167" s="35" t="str">
        <f t="shared" si="69"/>
        <v/>
      </c>
    </row>
    <row r="168" spans="1:16" s="6" customFormat="1">
      <c r="A168" s="82">
        <f>'Tableau 6'!A166</f>
        <v>165</v>
      </c>
      <c r="B168" s="85" t="str">
        <f>'Tableau 6'!B166</f>
        <v>Crabe</v>
      </c>
      <c r="C168" s="26"/>
      <c r="D168" s="26"/>
      <c r="E168" s="26"/>
      <c r="F168" s="26"/>
      <c r="G168" s="75">
        <f t="shared" si="86"/>
        <v>0</v>
      </c>
      <c r="H168" s="75">
        <f t="shared" si="87"/>
        <v>0</v>
      </c>
      <c r="I168" s="17">
        <f t="shared" si="91"/>
        <v>0</v>
      </c>
      <c r="J168" s="17">
        <f t="shared" si="92"/>
        <v>0</v>
      </c>
      <c r="K168" s="77">
        <f>'Tableau 6'!P166</f>
        <v>2.9</v>
      </c>
      <c r="L168" s="35" t="str">
        <f t="shared" si="67"/>
        <v/>
      </c>
      <c r="M168" s="35" t="str">
        <f t="shared" si="68"/>
        <v/>
      </c>
      <c r="N168" s="79">
        <f>HLOOKUP($P$1,'Tableau 6'!$B$2:$Q$266,A168,FALSE)</f>
        <v>4.0999999999999996</v>
      </c>
      <c r="O168" s="35" t="str">
        <f t="shared" si="93"/>
        <v/>
      </c>
      <c r="P168" s="35" t="str">
        <f t="shared" si="69"/>
        <v/>
      </c>
    </row>
    <row r="169" spans="1:16" s="6" customFormat="1">
      <c r="A169" s="82">
        <f>'Tableau 6'!A167</f>
        <v>166</v>
      </c>
      <c r="B169" s="85" t="str">
        <f>'Tableau 6'!B167</f>
        <v>Homard</v>
      </c>
      <c r="C169" s="26"/>
      <c r="D169" s="26"/>
      <c r="E169" s="26"/>
      <c r="F169" s="26"/>
      <c r="G169" s="75">
        <f t="shared" si="86"/>
        <v>0</v>
      </c>
      <c r="H169" s="75">
        <f t="shared" si="87"/>
        <v>0</v>
      </c>
      <c r="I169" s="17">
        <f t="shared" si="91"/>
        <v>0</v>
      </c>
      <c r="J169" s="17">
        <f t="shared" si="92"/>
        <v>0</v>
      </c>
      <c r="K169" s="77">
        <f>'Tableau 6'!P167</f>
        <v>2.4</v>
      </c>
      <c r="L169" s="35" t="str">
        <f t="shared" si="67"/>
        <v/>
      </c>
      <c r="M169" s="35" t="str">
        <f t="shared" si="68"/>
        <v/>
      </c>
      <c r="N169" s="79">
        <f>HLOOKUP($P$1,'Tableau 6'!$B$2:$Q$266,A169,FALSE)</f>
        <v>2</v>
      </c>
      <c r="O169" s="35" t="str">
        <f t="shared" si="93"/>
        <v/>
      </c>
      <c r="P169" s="35" t="str">
        <f t="shared" si="69"/>
        <v/>
      </c>
    </row>
    <row r="170" spans="1:16" s="6" customFormat="1">
      <c r="A170" s="82">
        <f>'Tableau 6'!A168</f>
        <v>167</v>
      </c>
      <c r="B170" s="85" t="str">
        <f>'Tableau 6'!B168</f>
        <v>Huîtres</v>
      </c>
      <c r="C170" s="26"/>
      <c r="D170" s="26"/>
      <c r="E170" s="26"/>
      <c r="F170" s="26"/>
      <c r="G170" s="75">
        <f t="shared" si="86"/>
        <v>0</v>
      </c>
      <c r="H170" s="75">
        <f t="shared" si="87"/>
        <v>0</v>
      </c>
      <c r="I170" s="17">
        <f t="shared" si="91"/>
        <v>0</v>
      </c>
      <c r="J170" s="17">
        <f t="shared" si="92"/>
        <v>0</v>
      </c>
      <c r="K170" s="77">
        <f>'Tableau 6'!P168</f>
        <v>1</v>
      </c>
      <c r="L170" s="35" t="str">
        <f t="shared" si="67"/>
        <v/>
      </c>
      <c r="M170" s="35" t="str">
        <f t="shared" si="68"/>
        <v/>
      </c>
      <c r="N170" s="79">
        <f>HLOOKUP($P$1,'Tableau 6'!$B$2:$Q$266,A170,FALSE)</f>
        <v>1.7</v>
      </c>
      <c r="O170" s="35" t="str">
        <f t="shared" si="93"/>
        <v/>
      </c>
      <c r="P170" s="35" t="str">
        <f t="shared" si="69"/>
        <v/>
      </c>
    </row>
    <row r="171" spans="1:16" s="6" customFormat="1">
      <c r="A171" s="82">
        <f>'Tableau 6'!A169</f>
        <v>168</v>
      </c>
      <c r="B171" s="87" t="str">
        <f>'Tableau 6'!B169</f>
        <v>Huîtres crues</v>
      </c>
      <c r="C171" s="26"/>
      <c r="D171" s="26"/>
      <c r="E171" s="26"/>
      <c r="F171" s="26"/>
      <c r="G171" s="75">
        <f t="shared" si="86"/>
        <v>0</v>
      </c>
      <c r="H171" s="75">
        <f t="shared" si="87"/>
        <v>0</v>
      </c>
      <c r="I171" s="17">
        <f t="shared" si="91"/>
        <v>0</v>
      </c>
      <c r="J171" s="17">
        <f t="shared" si="92"/>
        <v>0</v>
      </c>
      <c r="K171" s="77">
        <f>'Tableau 6'!P169</f>
        <v>0.4</v>
      </c>
      <c r="L171" s="35" t="str">
        <f t="shared" si="67"/>
        <v/>
      </c>
      <c r="M171" s="35" t="str">
        <f t="shared" si="68"/>
        <v/>
      </c>
      <c r="N171" s="79">
        <f>HLOOKUP($P$1,'Tableau 6'!$B$2:$Q$266,A171,FALSE)</f>
        <v>0.8</v>
      </c>
      <c r="O171" s="35" t="str">
        <f t="shared" si="93"/>
        <v/>
      </c>
      <c r="P171" s="35" t="str">
        <f t="shared" si="69"/>
        <v/>
      </c>
    </row>
    <row r="172" spans="1:16" s="6" customFormat="1">
      <c r="A172" s="82">
        <f>'Tableau 6'!A170</f>
        <v>169</v>
      </c>
      <c r="B172" s="86" t="str">
        <f>'Tableau 6'!B170</f>
        <v>ŒUFS</v>
      </c>
      <c r="C172" s="27"/>
      <c r="D172" s="27"/>
      <c r="E172" s="27"/>
      <c r="F172" s="27"/>
      <c r="G172" s="80"/>
      <c r="H172" s="80"/>
      <c r="I172" s="81"/>
      <c r="J172" s="81"/>
      <c r="K172" s="109"/>
      <c r="L172" s="109"/>
      <c r="M172" s="109"/>
      <c r="N172" s="109"/>
      <c r="O172" s="109"/>
      <c r="P172" s="109"/>
    </row>
    <row r="173" spans="1:16" s="6" customFormat="1">
      <c r="A173" s="82">
        <f>'Tableau 6'!A171</f>
        <v>170</v>
      </c>
      <c r="B173" s="84" t="str">
        <f>'Tableau 6'!B171</f>
        <v>Œufs</v>
      </c>
      <c r="C173" s="26"/>
      <c r="D173" s="26"/>
      <c r="E173" s="26"/>
      <c r="F173" s="26"/>
      <c r="G173" s="75">
        <f t="shared" ref="G173:G174" si="94">C173+D173</f>
        <v>0</v>
      </c>
      <c r="H173" s="75">
        <f t="shared" ref="H173:H174" si="95">C173+D173+E173</f>
        <v>0</v>
      </c>
      <c r="I173" s="17">
        <f t="shared" ref="I173" si="96">IF((COUNTA(C173)=0),0,(C173)/(C173+E173))</f>
        <v>0</v>
      </c>
      <c r="J173" s="17">
        <f t="shared" ref="J173" si="97">IF((COUNTA(C173:D173)=0),0,(C173+D173)/(C173+D173+E173))</f>
        <v>0</v>
      </c>
      <c r="K173" s="77">
        <f>'Tableau 6'!P171</f>
        <v>80.7</v>
      </c>
      <c r="L173" s="35" t="str">
        <f t="shared" si="67"/>
        <v/>
      </c>
      <c r="M173" s="35" t="str">
        <f t="shared" si="68"/>
        <v/>
      </c>
      <c r="N173" s="79">
        <f>HLOOKUP($P$1,'Tableau 6'!$B$2:$Q$266,A173,FALSE)</f>
        <v>81.099999999999994</v>
      </c>
      <c r="O173" s="35" t="str">
        <f t="shared" ref="O173" si="98">IF(G173=0,"",(IF(AND($G173&lt;=$H173,$G173&gt;=0),BINOMDIST($G173,$H173,N173/100,0),"")))</f>
        <v/>
      </c>
      <c r="P173" s="35" t="str">
        <f t="shared" si="69"/>
        <v/>
      </c>
    </row>
    <row r="174" spans="1:16" s="6" customFormat="1">
      <c r="A174" s="82">
        <f>'Tableau 6'!A172</f>
        <v>171</v>
      </c>
      <c r="B174" s="85" t="str">
        <f>'Tableau 6'!B172</f>
        <v>Crus ou pas assez cuits</v>
      </c>
      <c r="C174" s="26"/>
      <c r="D174" s="26"/>
      <c r="E174" s="26"/>
      <c r="F174" s="26"/>
      <c r="G174" s="75">
        <f t="shared" si="94"/>
        <v>0</v>
      </c>
      <c r="H174" s="75">
        <f t="shared" si="95"/>
        <v>0</v>
      </c>
      <c r="I174" s="17">
        <f t="shared" ref="I174" si="99">IF((COUNTA(C174)=0),0,(C174)/(C174+E174))</f>
        <v>0</v>
      </c>
      <c r="J174" s="17">
        <f t="shared" ref="J174" si="100">IF((COUNTA(C174:D174)=0),0,(C174+D174)/(C174+D174+E174))</f>
        <v>0</v>
      </c>
      <c r="K174" s="77">
        <f>'Tableau 6'!P172</f>
        <v>15</v>
      </c>
      <c r="L174" s="35" t="str">
        <f t="shared" si="67"/>
        <v/>
      </c>
      <c r="M174" s="35" t="str">
        <f t="shared" si="68"/>
        <v/>
      </c>
      <c r="N174" s="79">
        <f>HLOOKUP($P$1,'Tableau 6'!$B$2:$Q$266,A174,FALSE)</f>
        <v>13.8</v>
      </c>
      <c r="O174" s="35" t="str">
        <f t="shared" ref="O174" si="101">IF(G174=0,"",(IF(AND($G174&lt;=$H174,$G174&gt;=0),BINOMDIST($G174,$H174,N174/100,0),"")))</f>
        <v/>
      </c>
      <c r="P174" s="35" t="str">
        <f t="shared" si="69"/>
        <v/>
      </c>
    </row>
    <row r="175" spans="1:16" s="6" customFormat="1">
      <c r="A175" s="82">
        <f>'Tableau 6'!A173</f>
        <v>172</v>
      </c>
      <c r="B175" s="86" t="str">
        <f>'Tableau 6'!B173</f>
        <v>PRODUITS LAITIERS / SUBSTITUTS</v>
      </c>
      <c r="C175" s="27"/>
      <c r="D175" s="27"/>
      <c r="E175" s="27"/>
      <c r="F175" s="27"/>
      <c r="G175" s="80"/>
      <c r="H175" s="80"/>
      <c r="I175" s="81"/>
      <c r="J175" s="81"/>
      <c r="K175" s="109"/>
      <c r="L175" s="109"/>
      <c r="M175" s="109"/>
      <c r="N175" s="109"/>
      <c r="O175" s="109"/>
      <c r="P175" s="109"/>
    </row>
    <row r="176" spans="1:16" s="6" customFormat="1" ht="30" customHeight="1">
      <c r="A176" s="82">
        <f>'Tableau 6'!A174</f>
        <v>173</v>
      </c>
      <c r="B176" s="84" t="str">
        <f>'Tableau 6'!B174</f>
        <v>Produits laitiers (excluant le fromage)</v>
      </c>
      <c r="C176" s="26"/>
      <c r="D176" s="26"/>
      <c r="E176" s="26"/>
      <c r="F176" s="26"/>
      <c r="G176" s="75">
        <f t="shared" ref="G176:G184" si="102">C176+D176</f>
        <v>0</v>
      </c>
      <c r="H176" s="75">
        <f t="shared" ref="H176:H184" si="103">C176+D176+E176</f>
        <v>0</v>
      </c>
      <c r="I176" s="17">
        <f t="shared" ref="I176" si="104">IF((COUNTA(C176)=0),0,(C176)/(C176+E176))</f>
        <v>0</v>
      </c>
      <c r="J176" s="17">
        <f t="shared" ref="J176" si="105">IF((COUNTA(C176:D176)=0),0,(C176+D176)/(C176+D176+E176))</f>
        <v>0</v>
      </c>
      <c r="K176" s="77">
        <f>'Tableau 6'!P174</f>
        <v>84.6</v>
      </c>
      <c r="L176" s="35" t="str">
        <f t="shared" si="67"/>
        <v/>
      </c>
      <c r="M176" s="35" t="str">
        <f t="shared" si="68"/>
        <v/>
      </c>
      <c r="N176" s="79">
        <f>HLOOKUP($P$1,'Tableau 6'!$B$2:$Q$266,A176,FALSE)</f>
        <v>87.1</v>
      </c>
      <c r="O176" s="35" t="str">
        <f t="shared" ref="O176" si="106">IF(G176=0,"",(IF(AND($G176&lt;=$H176,$G176&gt;=0),BINOMDIST($G176,$H176,N176/100,0),"")))</f>
        <v/>
      </c>
      <c r="P176" s="35" t="str">
        <f t="shared" si="69"/>
        <v/>
      </c>
    </row>
    <row r="177" spans="1:16" s="6" customFormat="1">
      <c r="A177" s="82">
        <f>'Tableau 6'!A175</f>
        <v>174</v>
      </c>
      <c r="B177" s="85" t="str">
        <f>'Tableau 6'!B175</f>
        <v>Lait pasteurisé</v>
      </c>
      <c r="C177" s="26"/>
      <c r="D177" s="26"/>
      <c r="E177" s="26"/>
      <c r="F177" s="26"/>
      <c r="G177" s="75">
        <f t="shared" si="102"/>
        <v>0</v>
      </c>
      <c r="H177" s="75">
        <f t="shared" si="103"/>
        <v>0</v>
      </c>
      <c r="I177" s="17">
        <f t="shared" ref="I177:I184" si="107">IF((COUNTA(C177)=0),0,(C177)/(C177+E177))</f>
        <v>0</v>
      </c>
      <c r="J177" s="17">
        <f t="shared" ref="J177:J184" si="108">IF((COUNTA(C177:D177)=0),0,(C177+D177)/(C177+D177+E177))</f>
        <v>0</v>
      </c>
      <c r="K177" s="77">
        <f>'Tableau 6'!P175</f>
        <v>74.7</v>
      </c>
      <c r="L177" s="35" t="str">
        <f t="shared" si="67"/>
        <v/>
      </c>
      <c r="M177" s="35" t="str">
        <f t="shared" si="68"/>
        <v/>
      </c>
      <c r="N177" s="79">
        <f>HLOOKUP($P$1,'Tableau 6'!$B$2:$Q$266,A177,FALSE)</f>
        <v>78.099999999999994</v>
      </c>
      <c r="O177" s="35" t="str">
        <f t="shared" ref="O177:O184" si="109">IF(G177=0,"",(IF(AND($G177&lt;=$H177,$G177&gt;=0),BINOMDIST($G177,$H177,N177/100,0),"")))</f>
        <v/>
      </c>
      <c r="P177" s="35" t="str">
        <f t="shared" si="69"/>
        <v/>
      </c>
    </row>
    <row r="178" spans="1:16" s="6" customFormat="1" ht="22.5">
      <c r="A178" s="82">
        <f>'Tableau 6'!A176</f>
        <v>175</v>
      </c>
      <c r="B178" s="85" t="str">
        <f>'Tableau 6'!B176</f>
        <v>Produit laitier non pasteurisé (cru) (excluant le fromage)</v>
      </c>
      <c r="C178" s="26"/>
      <c r="D178" s="26"/>
      <c r="E178" s="26"/>
      <c r="F178" s="26"/>
      <c r="G178" s="75">
        <f t="shared" si="102"/>
        <v>0</v>
      </c>
      <c r="H178" s="75">
        <f t="shared" si="103"/>
        <v>0</v>
      </c>
      <c r="I178" s="17">
        <f t="shared" si="107"/>
        <v>0</v>
      </c>
      <c r="J178" s="17">
        <f t="shared" si="108"/>
        <v>0</v>
      </c>
      <c r="K178" s="77">
        <f>'Tableau 6'!P176</f>
        <v>2.8</v>
      </c>
      <c r="L178" s="35" t="str">
        <f t="shared" si="67"/>
        <v/>
      </c>
      <c r="M178" s="35" t="str">
        <f t="shared" si="68"/>
        <v/>
      </c>
      <c r="N178" s="79">
        <f>HLOOKUP($P$1,'Tableau 6'!$B$2:$Q$266,A178,FALSE)</f>
        <v>0.9</v>
      </c>
      <c r="O178" s="35" t="str">
        <f t="shared" si="109"/>
        <v/>
      </c>
      <c r="P178" s="35" t="str">
        <f t="shared" si="69"/>
        <v/>
      </c>
    </row>
    <row r="179" spans="1:16" s="6" customFormat="1">
      <c r="A179" s="82">
        <f>'Tableau 6'!A177</f>
        <v>176</v>
      </c>
      <c r="B179" s="85" t="str">
        <f>'Tableau 6'!B177</f>
        <v>Lait en poudre</v>
      </c>
      <c r="C179" s="26"/>
      <c r="D179" s="26"/>
      <c r="E179" s="26"/>
      <c r="F179" s="26"/>
      <c r="G179" s="75">
        <f t="shared" si="102"/>
        <v>0</v>
      </c>
      <c r="H179" s="75">
        <f t="shared" si="103"/>
        <v>0</v>
      </c>
      <c r="I179" s="17">
        <f t="shared" si="107"/>
        <v>0</v>
      </c>
      <c r="J179" s="17">
        <f t="shared" si="108"/>
        <v>0</v>
      </c>
      <c r="K179" s="77">
        <f>'Tableau 6'!P177</f>
        <v>2.6</v>
      </c>
      <c r="L179" s="35" t="str">
        <f t="shared" si="67"/>
        <v/>
      </c>
      <c r="M179" s="35" t="str">
        <f t="shared" si="68"/>
        <v/>
      </c>
      <c r="N179" s="79">
        <f>HLOOKUP($P$1,'Tableau 6'!$B$2:$Q$266,A179,FALSE)</f>
        <v>3.1</v>
      </c>
      <c r="O179" s="35" t="str">
        <f t="shared" si="109"/>
        <v/>
      </c>
      <c r="P179" s="35" t="str">
        <f t="shared" si="69"/>
        <v/>
      </c>
    </row>
    <row r="180" spans="1:16" s="6" customFormat="1">
      <c r="A180" s="82">
        <f>'Tableau 6'!A178</f>
        <v>177</v>
      </c>
      <c r="B180" s="85" t="str">
        <f>'Tableau 6'!B178</f>
        <v>Crème à fouetter/fouettée</v>
      </c>
      <c r="C180" s="26"/>
      <c r="D180" s="26"/>
      <c r="E180" s="26"/>
      <c r="F180" s="26"/>
      <c r="G180" s="75">
        <f t="shared" si="102"/>
        <v>0</v>
      </c>
      <c r="H180" s="75">
        <f t="shared" si="103"/>
        <v>0</v>
      </c>
      <c r="I180" s="17">
        <f t="shared" si="107"/>
        <v>0</v>
      </c>
      <c r="J180" s="17">
        <f t="shared" si="108"/>
        <v>0</v>
      </c>
      <c r="K180" s="77">
        <f>'Tableau 6'!P178</f>
        <v>15</v>
      </c>
      <c r="L180" s="35" t="str">
        <f t="shared" si="67"/>
        <v/>
      </c>
      <c r="M180" s="35" t="str">
        <f t="shared" si="68"/>
        <v/>
      </c>
      <c r="N180" s="79">
        <f>HLOOKUP($P$1,'Tableau 6'!$B$2:$Q$266,A180,FALSE)</f>
        <v>21.7</v>
      </c>
      <c r="O180" s="35" t="str">
        <f t="shared" si="109"/>
        <v/>
      </c>
      <c r="P180" s="35" t="str">
        <f t="shared" si="69"/>
        <v/>
      </c>
    </row>
    <row r="181" spans="1:16" s="6" customFormat="1">
      <c r="A181" s="82">
        <f>'Tableau 6'!A179</f>
        <v>178</v>
      </c>
      <c r="B181" s="85" t="str">
        <f>'Tableau 6'!B179</f>
        <v>Crème sure</v>
      </c>
      <c r="C181" s="26"/>
      <c r="D181" s="26"/>
      <c r="E181" s="26"/>
      <c r="F181" s="26"/>
      <c r="G181" s="75">
        <f t="shared" si="102"/>
        <v>0</v>
      </c>
      <c r="H181" s="75">
        <f t="shared" si="103"/>
        <v>0</v>
      </c>
      <c r="I181" s="17">
        <f t="shared" si="107"/>
        <v>0</v>
      </c>
      <c r="J181" s="17">
        <f t="shared" si="108"/>
        <v>0</v>
      </c>
      <c r="K181" s="77">
        <f>'Tableau 6'!P179</f>
        <v>23.4</v>
      </c>
      <c r="L181" s="35" t="str">
        <f t="shared" si="67"/>
        <v/>
      </c>
      <c r="M181" s="35" t="str">
        <f t="shared" si="68"/>
        <v/>
      </c>
      <c r="N181" s="79">
        <f>HLOOKUP($P$1,'Tableau 6'!$B$2:$Q$266,A181,FALSE)</f>
        <v>31.1</v>
      </c>
      <c r="O181" s="35" t="str">
        <f t="shared" si="109"/>
        <v/>
      </c>
      <c r="P181" s="35" t="str">
        <f t="shared" si="69"/>
        <v/>
      </c>
    </row>
    <row r="182" spans="1:16" s="6" customFormat="1">
      <c r="A182" s="82">
        <f>'Tableau 6'!A180</f>
        <v>179</v>
      </c>
      <c r="B182" s="85" t="str">
        <f>'Tableau 6'!B180</f>
        <v>Crème glacée/gelato</v>
      </c>
      <c r="C182" s="26"/>
      <c r="D182" s="26"/>
      <c r="E182" s="26"/>
      <c r="F182" s="26"/>
      <c r="G182" s="75">
        <f t="shared" si="102"/>
        <v>0</v>
      </c>
      <c r="H182" s="75">
        <f t="shared" si="103"/>
        <v>0</v>
      </c>
      <c r="I182" s="17">
        <f t="shared" si="107"/>
        <v>0</v>
      </c>
      <c r="J182" s="17">
        <f t="shared" si="108"/>
        <v>0</v>
      </c>
      <c r="K182" s="77">
        <f>'Tableau 6'!P180</f>
        <v>42</v>
      </c>
      <c r="L182" s="35" t="str">
        <f t="shared" si="67"/>
        <v/>
      </c>
      <c r="M182" s="35" t="str">
        <f t="shared" si="68"/>
        <v/>
      </c>
      <c r="N182" s="79">
        <f>HLOOKUP($P$1,'Tableau 6'!$B$2:$Q$266,A182,FALSE)</f>
        <v>47.2</v>
      </c>
      <c r="O182" s="35" t="str">
        <f t="shared" si="109"/>
        <v/>
      </c>
      <c r="P182" s="35" t="str">
        <f t="shared" si="69"/>
        <v/>
      </c>
    </row>
    <row r="183" spans="1:16" s="6" customFormat="1">
      <c r="A183" s="82">
        <f>'Tableau 6'!A181</f>
        <v>180</v>
      </c>
      <c r="B183" s="85" t="str">
        <f>'Tableau 6'!B181</f>
        <v>Yogourt</v>
      </c>
      <c r="C183" s="26"/>
      <c r="D183" s="26"/>
      <c r="E183" s="26"/>
      <c r="F183" s="26"/>
      <c r="G183" s="75">
        <f t="shared" si="102"/>
        <v>0</v>
      </c>
      <c r="H183" s="75">
        <f t="shared" si="103"/>
        <v>0</v>
      </c>
      <c r="I183" s="17">
        <f t="shared" si="107"/>
        <v>0</v>
      </c>
      <c r="J183" s="17">
        <f t="shared" si="108"/>
        <v>0</v>
      </c>
      <c r="K183" s="77">
        <f>'Tableau 6'!P181</f>
        <v>58.2</v>
      </c>
      <c r="L183" s="35" t="str">
        <f t="shared" si="67"/>
        <v/>
      </c>
      <c r="M183" s="35" t="str">
        <f t="shared" si="68"/>
        <v/>
      </c>
      <c r="N183" s="79">
        <f>HLOOKUP($P$1,'Tableau 6'!$B$2:$Q$266,A183,FALSE)</f>
        <v>62.3</v>
      </c>
      <c r="O183" s="35" t="str">
        <f t="shared" si="109"/>
        <v/>
      </c>
      <c r="P183" s="35" t="str">
        <f t="shared" si="69"/>
        <v/>
      </c>
    </row>
    <row r="184" spans="1:16" s="6" customFormat="1" ht="24.75" customHeight="1">
      <c r="A184" s="82">
        <f>'Tableau 6'!A182</f>
        <v>181</v>
      </c>
      <c r="B184" s="84" t="str">
        <f>'Tableau 6'!B182</f>
        <v xml:space="preserve">Substituts ou succédanés de lait </v>
      </c>
      <c r="C184" s="26"/>
      <c r="D184" s="26"/>
      <c r="E184" s="26"/>
      <c r="F184" s="26"/>
      <c r="G184" s="75">
        <f t="shared" si="102"/>
        <v>0</v>
      </c>
      <c r="H184" s="75">
        <f t="shared" si="103"/>
        <v>0</v>
      </c>
      <c r="I184" s="17">
        <f t="shared" si="107"/>
        <v>0</v>
      </c>
      <c r="J184" s="17">
        <f t="shared" si="108"/>
        <v>0</v>
      </c>
      <c r="K184" s="77">
        <f>'Tableau 6'!P182</f>
        <v>15.9</v>
      </c>
      <c r="L184" s="35" t="str">
        <f t="shared" si="67"/>
        <v/>
      </c>
      <c r="M184" s="35" t="str">
        <f t="shared" si="68"/>
        <v/>
      </c>
      <c r="N184" s="79">
        <f>HLOOKUP($P$1,'Tableau 6'!$B$2:$Q$266,A184,FALSE)</f>
        <v>18.899999999999999</v>
      </c>
      <c r="O184" s="35" t="str">
        <f t="shared" si="109"/>
        <v/>
      </c>
      <c r="P184" s="35" t="str">
        <f t="shared" si="69"/>
        <v/>
      </c>
    </row>
    <row r="185" spans="1:16" s="6" customFormat="1">
      <c r="A185" s="82">
        <f>'Tableau 6'!A183</f>
        <v>182</v>
      </c>
      <c r="B185" s="86" t="str">
        <f>'Tableau 6'!B183</f>
        <v>FROMAGE</v>
      </c>
      <c r="C185" s="27"/>
      <c r="D185" s="27"/>
      <c r="E185" s="27"/>
      <c r="F185" s="27"/>
      <c r="G185" s="80"/>
      <c r="H185" s="80"/>
      <c r="I185" s="81"/>
      <c r="J185" s="81"/>
      <c r="K185" s="109"/>
      <c r="L185" s="109"/>
      <c r="M185" s="109"/>
      <c r="N185" s="109"/>
      <c r="O185" s="109"/>
      <c r="P185" s="109"/>
    </row>
    <row r="186" spans="1:16" s="6" customFormat="1">
      <c r="A186" s="82">
        <f>'Tableau 6'!A184</f>
        <v>183</v>
      </c>
      <c r="B186" s="84" t="str">
        <f>'Tableau 6'!B184</f>
        <v>Fromage</v>
      </c>
      <c r="C186" s="26"/>
      <c r="D186" s="26"/>
      <c r="E186" s="26"/>
      <c r="F186" s="26"/>
      <c r="G186" s="75">
        <f t="shared" ref="G186:G198" si="110">C186+D186</f>
        <v>0</v>
      </c>
      <c r="H186" s="75">
        <f t="shared" ref="H186:H198" si="111">C186+D186+E186</f>
        <v>0</v>
      </c>
      <c r="I186" s="17">
        <f t="shared" ref="I186" si="112">IF((COUNTA(C186)=0),0,(C186)/(C186+E186))</f>
        <v>0</v>
      </c>
      <c r="J186" s="17">
        <f t="shared" ref="J186" si="113">IF((COUNTA(C186:D186)=0),0,(C186+D186)/(C186+D186+E186))</f>
        <v>0</v>
      </c>
      <c r="K186" s="77">
        <f>'Tableau 6'!P184</f>
        <v>88.8</v>
      </c>
      <c r="L186" s="35" t="str">
        <f t="shared" si="67"/>
        <v/>
      </c>
      <c r="M186" s="35" t="str">
        <f t="shared" si="68"/>
        <v/>
      </c>
      <c r="N186" s="79">
        <f>HLOOKUP($P$1,'Tableau 6'!$B$2:$Q$266,A186,FALSE)</f>
        <v>87.9</v>
      </c>
      <c r="O186" s="35" t="str">
        <f t="shared" ref="O186" si="114">IF(G186=0,"",(IF(AND($G186&lt;=$H186,$G186&gt;=0),BINOMDIST($G186,$H186,N186/100,0),"")))</f>
        <v/>
      </c>
      <c r="P186" s="35" t="str">
        <f t="shared" si="69"/>
        <v/>
      </c>
    </row>
    <row r="187" spans="1:16" s="6" customFormat="1">
      <c r="A187" s="82">
        <f>'Tableau 6'!A185</f>
        <v>184</v>
      </c>
      <c r="B187" s="85" t="str">
        <f>'Tableau 6'!B185</f>
        <v>Cheddar</v>
      </c>
      <c r="C187" s="26"/>
      <c r="D187" s="26"/>
      <c r="E187" s="26"/>
      <c r="F187" s="26"/>
      <c r="G187" s="75">
        <f t="shared" si="110"/>
        <v>0</v>
      </c>
      <c r="H187" s="75">
        <f t="shared" si="111"/>
        <v>0</v>
      </c>
      <c r="I187" s="17">
        <f t="shared" ref="I187:I198" si="115">IF((COUNTA(C187)=0),0,(C187)/(C187+E187))</f>
        <v>0</v>
      </c>
      <c r="J187" s="17">
        <f t="shared" ref="J187:J198" si="116">IF((COUNTA(C187:D187)=0),0,(C187+D187)/(C187+D187+E187))</f>
        <v>0</v>
      </c>
      <c r="K187" s="77">
        <f>'Tableau 6'!P185</f>
        <v>72.599999999999994</v>
      </c>
      <c r="L187" s="35" t="str">
        <f t="shared" si="67"/>
        <v/>
      </c>
      <c r="M187" s="35" t="str">
        <f t="shared" si="68"/>
        <v/>
      </c>
      <c r="N187" s="79">
        <f>HLOOKUP($P$1,'Tableau 6'!$B$2:$Q$266,A187,FALSE)</f>
        <v>75.5</v>
      </c>
      <c r="O187" s="35" t="str">
        <f t="shared" ref="O187:O198" si="117">IF(G187=0,"",(IF(AND($G187&lt;=$H187,$G187&gt;=0),BINOMDIST($G187,$H187,N187/100,0),"")))</f>
        <v/>
      </c>
      <c r="P187" s="35" t="str">
        <f t="shared" si="69"/>
        <v/>
      </c>
    </row>
    <row r="188" spans="1:16" s="6" customFormat="1">
      <c r="A188" s="82">
        <f>'Tableau 6'!A186</f>
        <v>185</v>
      </c>
      <c r="B188" s="85" t="str">
        <f>'Tableau 6'!B186</f>
        <v>Mozzarella</v>
      </c>
      <c r="C188" s="26"/>
      <c r="D188" s="26"/>
      <c r="E188" s="26"/>
      <c r="F188" s="26"/>
      <c r="G188" s="75">
        <f t="shared" si="110"/>
        <v>0</v>
      </c>
      <c r="H188" s="75">
        <f t="shared" si="111"/>
        <v>0</v>
      </c>
      <c r="I188" s="17">
        <f t="shared" si="115"/>
        <v>0</v>
      </c>
      <c r="J188" s="17">
        <f t="shared" si="116"/>
        <v>0</v>
      </c>
      <c r="K188" s="77">
        <f>'Tableau 6'!P186</f>
        <v>47.6</v>
      </c>
      <c r="L188" s="35" t="str">
        <f t="shared" si="67"/>
        <v/>
      </c>
      <c r="M188" s="35" t="str">
        <f t="shared" si="68"/>
        <v/>
      </c>
      <c r="N188" s="79">
        <f>HLOOKUP($P$1,'Tableau 6'!$B$2:$Q$266,A188,FALSE)</f>
        <v>43.4</v>
      </c>
      <c r="O188" s="35" t="str">
        <f t="shared" si="117"/>
        <v/>
      </c>
      <c r="P188" s="35" t="str">
        <f t="shared" si="69"/>
        <v/>
      </c>
    </row>
    <row r="189" spans="1:16" s="6" customFormat="1">
      <c r="A189" s="82">
        <f>'Tableau 6'!A187</f>
        <v>186</v>
      </c>
      <c r="B189" s="85" t="str">
        <f>'Tableau 6'!B187</f>
        <v>Parmesan</v>
      </c>
      <c r="C189" s="26"/>
      <c r="D189" s="26"/>
      <c r="E189" s="26"/>
      <c r="F189" s="26"/>
      <c r="G189" s="75">
        <f t="shared" si="110"/>
        <v>0</v>
      </c>
      <c r="H189" s="75">
        <f t="shared" si="111"/>
        <v>0</v>
      </c>
      <c r="I189" s="17">
        <f t="shared" si="115"/>
        <v>0</v>
      </c>
      <c r="J189" s="17">
        <f t="shared" si="116"/>
        <v>0</v>
      </c>
      <c r="K189" s="77">
        <f>'Tableau 6'!P187</f>
        <v>40.1</v>
      </c>
      <c r="L189" s="35" t="str">
        <f t="shared" si="67"/>
        <v/>
      </c>
      <c r="M189" s="35" t="str">
        <f t="shared" si="68"/>
        <v/>
      </c>
      <c r="N189" s="79">
        <f>HLOOKUP($P$1,'Tableau 6'!$B$2:$Q$266,A189,FALSE)</f>
        <v>47</v>
      </c>
      <c r="O189" s="35" t="str">
        <f t="shared" si="117"/>
        <v/>
      </c>
      <c r="P189" s="35" t="str">
        <f t="shared" si="69"/>
        <v/>
      </c>
    </row>
    <row r="190" spans="1:16" s="6" customFormat="1">
      <c r="A190" s="82">
        <f>'Tableau 6'!A188</f>
        <v>187</v>
      </c>
      <c r="B190" s="85" t="str">
        <f>'Tableau 6'!B188</f>
        <v>Gouda</v>
      </c>
      <c r="C190" s="26"/>
      <c r="D190" s="26"/>
      <c r="E190" s="26"/>
      <c r="F190" s="26"/>
      <c r="G190" s="75">
        <f t="shared" si="110"/>
        <v>0</v>
      </c>
      <c r="H190" s="75">
        <f t="shared" si="111"/>
        <v>0</v>
      </c>
      <c r="I190" s="17">
        <f t="shared" si="115"/>
        <v>0</v>
      </c>
      <c r="J190" s="17">
        <f t="shared" si="116"/>
        <v>0</v>
      </c>
      <c r="K190" s="77">
        <f>'Tableau 6'!P188</f>
        <v>7</v>
      </c>
      <c r="L190" s="35" t="str">
        <f t="shared" si="67"/>
        <v/>
      </c>
      <c r="M190" s="35" t="str">
        <f t="shared" si="68"/>
        <v/>
      </c>
      <c r="N190" s="79">
        <f>HLOOKUP($P$1,'Tableau 6'!$B$2:$Q$266,A190,FALSE)</f>
        <v>6.3</v>
      </c>
      <c r="O190" s="35" t="str">
        <f t="shared" si="117"/>
        <v/>
      </c>
      <c r="P190" s="35" t="str">
        <f t="shared" si="69"/>
        <v/>
      </c>
    </row>
    <row r="191" spans="1:16" s="6" customFormat="1">
      <c r="A191" s="82">
        <f>'Tableau 6'!A189</f>
        <v>188</v>
      </c>
      <c r="B191" s="85" t="str">
        <f>'Tableau 6'!B189</f>
        <v>Feta</v>
      </c>
      <c r="C191" s="26"/>
      <c r="D191" s="26"/>
      <c r="E191" s="26"/>
      <c r="F191" s="26"/>
      <c r="G191" s="75">
        <f t="shared" si="110"/>
        <v>0</v>
      </c>
      <c r="H191" s="75">
        <f t="shared" si="111"/>
        <v>0</v>
      </c>
      <c r="I191" s="17">
        <f t="shared" si="115"/>
        <v>0</v>
      </c>
      <c r="J191" s="17">
        <f t="shared" si="116"/>
        <v>0</v>
      </c>
      <c r="K191" s="77">
        <f>'Tableau 6'!P189</f>
        <v>19</v>
      </c>
      <c r="L191" s="35" t="str">
        <f t="shared" si="67"/>
        <v/>
      </c>
      <c r="M191" s="35" t="str">
        <f t="shared" si="68"/>
        <v/>
      </c>
      <c r="N191" s="79">
        <f>HLOOKUP($P$1,'Tableau 6'!$B$2:$Q$266,A191,FALSE)</f>
        <v>23.8</v>
      </c>
      <c r="O191" s="35" t="str">
        <f t="shared" si="117"/>
        <v/>
      </c>
      <c r="P191" s="35" t="str">
        <f t="shared" si="69"/>
        <v/>
      </c>
    </row>
    <row r="192" spans="1:16" s="6" customFormat="1" ht="22.5">
      <c r="A192" s="82">
        <f>'Tableau 6'!A190</f>
        <v>189</v>
      </c>
      <c r="B192" s="85" t="str">
        <f>'Tableau 6'!B190</f>
        <v>Fromage généralement vendu en bloc /meule</v>
      </c>
      <c r="C192" s="26"/>
      <c r="D192" s="26"/>
      <c r="E192" s="26"/>
      <c r="F192" s="26"/>
      <c r="G192" s="75">
        <f t="shared" si="110"/>
        <v>0</v>
      </c>
      <c r="H192" s="75">
        <f t="shared" si="111"/>
        <v>0</v>
      </c>
      <c r="I192" s="17">
        <f t="shared" si="115"/>
        <v>0</v>
      </c>
      <c r="J192" s="17">
        <f t="shared" si="116"/>
        <v>0</v>
      </c>
      <c r="K192" s="77">
        <f>'Tableau 6'!P190</f>
        <v>25.5</v>
      </c>
      <c r="L192" s="35" t="str">
        <f t="shared" si="67"/>
        <v/>
      </c>
      <c r="M192" s="35" t="str">
        <f t="shared" si="68"/>
        <v/>
      </c>
      <c r="N192" s="79">
        <f>HLOOKUP($P$1,'Tableau 6'!$B$2:$Q$266,A192,FALSE)</f>
        <v>28.9</v>
      </c>
      <c r="O192" s="35" t="str">
        <f t="shared" si="117"/>
        <v/>
      </c>
      <c r="P192" s="35" t="str">
        <f t="shared" si="69"/>
        <v/>
      </c>
    </row>
    <row r="193" spans="1:16" s="6" customFormat="1" ht="22.5">
      <c r="A193" s="82">
        <f>'Tableau 6'!A191</f>
        <v>190</v>
      </c>
      <c r="B193" s="85" t="str">
        <f>'Tableau 6'!B191</f>
        <v>Brie, camembert ou autre fromage à pâte molle</v>
      </c>
      <c r="C193" s="26"/>
      <c r="D193" s="26"/>
      <c r="E193" s="26"/>
      <c r="F193" s="26"/>
      <c r="G193" s="75">
        <f t="shared" si="110"/>
        <v>0</v>
      </c>
      <c r="H193" s="75">
        <f t="shared" si="111"/>
        <v>0</v>
      </c>
      <c r="I193" s="17">
        <f t="shared" si="115"/>
        <v>0</v>
      </c>
      <c r="J193" s="17">
        <f t="shared" si="116"/>
        <v>0</v>
      </c>
      <c r="K193" s="77">
        <f>'Tableau 6'!P191</f>
        <v>13.5</v>
      </c>
      <c r="L193" s="35" t="str">
        <f t="shared" si="67"/>
        <v/>
      </c>
      <c r="M193" s="35" t="str">
        <f t="shared" si="68"/>
        <v/>
      </c>
      <c r="N193" s="79">
        <f>HLOOKUP($P$1,'Tableau 6'!$B$2:$Q$266,A193,FALSE)</f>
        <v>17.100000000000001</v>
      </c>
      <c r="O193" s="35" t="str">
        <f t="shared" si="117"/>
        <v/>
      </c>
      <c r="P193" s="35" t="str">
        <f t="shared" si="69"/>
        <v/>
      </c>
    </row>
    <row r="194" spans="1:16" s="6" customFormat="1">
      <c r="A194" s="82">
        <f>'Tableau 6'!A192</f>
        <v>191</v>
      </c>
      <c r="B194" s="85" t="str">
        <f>'Tableau 6'!B192</f>
        <v>Fromages à pâte persillée</v>
      </c>
      <c r="C194" s="26"/>
      <c r="D194" s="26"/>
      <c r="E194" s="26"/>
      <c r="F194" s="26"/>
      <c r="G194" s="75">
        <f t="shared" si="110"/>
        <v>0</v>
      </c>
      <c r="H194" s="75">
        <f t="shared" si="111"/>
        <v>0</v>
      </c>
      <c r="I194" s="17">
        <f t="shared" si="115"/>
        <v>0</v>
      </c>
      <c r="J194" s="17">
        <f t="shared" si="116"/>
        <v>0</v>
      </c>
      <c r="K194" s="77">
        <f>'Tableau 6'!P192</f>
        <v>5.6</v>
      </c>
      <c r="L194" s="35" t="str">
        <f t="shared" si="67"/>
        <v/>
      </c>
      <c r="M194" s="35" t="str">
        <f t="shared" si="68"/>
        <v/>
      </c>
      <c r="N194" s="79">
        <f>HLOOKUP($P$1,'Tableau 6'!$B$2:$Q$266,A194,FALSE)</f>
        <v>8.6</v>
      </c>
      <c r="O194" s="35" t="str">
        <f t="shared" si="117"/>
        <v/>
      </c>
      <c r="P194" s="35" t="str">
        <f t="shared" si="69"/>
        <v/>
      </c>
    </row>
    <row r="195" spans="1:16" s="6" customFormat="1">
      <c r="A195" s="82">
        <f>'Tableau 6'!A193</f>
        <v>192</v>
      </c>
      <c r="B195" s="85" t="str">
        <f>'Tableau 6'!B193</f>
        <v>Cottage, ricotta ou autre fromage frais</v>
      </c>
      <c r="C195" s="26"/>
      <c r="D195" s="26"/>
      <c r="E195" s="26"/>
      <c r="F195" s="26"/>
      <c r="G195" s="75">
        <f t="shared" si="110"/>
        <v>0</v>
      </c>
      <c r="H195" s="75">
        <f t="shared" si="111"/>
        <v>0</v>
      </c>
      <c r="I195" s="17">
        <f t="shared" si="115"/>
        <v>0</v>
      </c>
      <c r="J195" s="17">
        <f t="shared" si="116"/>
        <v>0</v>
      </c>
      <c r="K195" s="77">
        <f>'Tableau 6'!P193</f>
        <v>13.1</v>
      </c>
      <c r="L195" s="35" t="str">
        <f t="shared" si="67"/>
        <v/>
      </c>
      <c r="M195" s="35" t="str">
        <f t="shared" si="68"/>
        <v/>
      </c>
      <c r="N195" s="79">
        <f>HLOOKUP($P$1,'Tableau 6'!$B$2:$Q$266,A195,FALSE)</f>
        <v>12.4</v>
      </c>
      <c r="O195" s="35" t="str">
        <f t="shared" si="117"/>
        <v/>
      </c>
      <c r="P195" s="35" t="str">
        <f t="shared" si="69"/>
        <v/>
      </c>
    </row>
    <row r="196" spans="1:16" s="6" customFormat="1">
      <c r="A196" s="82">
        <f>'Tableau 6'!A194</f>
        <v>193</v>
      </c>
      <c r="B196" s="85" t="str">
        <f>'Tableau 6'!B194</f>
        <v>Fromage de lait de chèvre/brebis</v>
      </c>
      <c r="C196" s="26"/>
      <c r="D196" s="26"/>
      <c r="E196" s="26"/>
      <c r="F196" s="26"/>
      <c r="G196" s="75">
        <f t="shared" si="110"/>
        <v>0</v>
      </c>
      <c r="H196" s="75">
        <f t="shared" si="111"/>
        <v>0</v>
      </c>
      <c r="I196" s="17">
        <f t="shared" si="115"/>
        <v>0</v>
      </c>
      <c r="J196" s="17">
        <f t="shared" si="116"/>
        <v>0</v>
      </c>
      <c r="K196" s="77">
        <f>'Tableau 6'!P194</f>
        <v>8.6</v>
      </c>
      <c r="L196" s="35" t="str">
        <f t="shared" si="67"/>
        <v/>
      </c>
      <c r="M196" s="35" t="str">
        <f t="shared" si="68"/>
        <v/>
      </c>
      <c r="N196" s="79">
        <f>HLOOKUP($P$1,'Tableau 6'!$B$2:$Q$266,A196,FALSE)</f>
        <v>6</v>
      </c>
      <c r="O196" s="35" t="str">
        <f t="shared" si="117"/>
        <v/>
      </c>
      <c r="P196" s="35" t="str">
        <f t="shared" si="69"/>
        <v/>
      </c>
    </row>
    <row r="197" spans="1:16" s="6" customFormat="1">
      <c r="A197" s="82">
        <f>'Tableau 6'!A195</f>
        <v>194</v>
      </c>
      <c r="B197" s="85" t="str">
        <f>'Tableau 6'!B195</f>
        <v>Fromage transformé</v>
      </c>
      <c r="C197" s="26"/>
      <c r="D197" s="26"/>
      <c r="E197" s="26"/>
      <c r="F197" s="26"/>
      <c r="G197" s="75">
        <f t="shared" si="110"/>
        <v>0</v>
      </c>
      <c r="H197" s="75">
        <f t="shared" si="111"/>
        <v>0</v>
      </c>
      <c r="I197" s="17">
        <f t="shared" si="115"/>
        <v>0</v>
      </c>
      <c r="J197" s="17">
        <f t="shared" si="116"/>
        <v>0</v>
      </c>
      <c r="K197" s="77">
        <f>'Tableau 6'!P195</f>
        <v>36.1</v>
      </c>
      <c r="L197" s="35" t="str">
        <f t="shared" si="67"/>
        <v/>
      </c>
      <c r="M197" s="35" t="str">
        <f t="shared" si="68"/>
        <v/>
      </c>
      <c r="N197" s="79">
        <f>HLOOKUP($P$1,'Tableau 6'!$B$2:$Q$266,A197,FALSE)</f>
        <v>27.4</v>
      </c>
      <c r="O197" s="35" t="str">
        <f t="shared" si="117"/>
        <v/>
      </c>
      <c r="P197" s="35" t="str">
        <f t="shared" si="69"/>
        <v/>
      </c>
    </row>
    <row r="198" spans="1:16" s="6" customFormat="1">
      <c r="A198" s="82">
        <f>'Tableau 6'!A196</f>
        <v>195</v>
      </c>
      <c r="B198" s="85" t="str">
        <f>'Tableau 6'!B196</f>
        <v>Fromage fait de lait non pasteurisé</v>
      </c>
      <c r="C198" s="26"/>
      <c r="D198" s="26"/>
      <c r="E198" s="26"/>
      <c r="F198" s="26"/>
      <c r="G198" s="75">
        <f t="shared" si="110"/>
        <v>0</v>
      </c>
      <c r="H198" s="75">
        <f t="shared" si="111"/>
        <v>0</v>
      </c>
      <c r="I198" s="17">
        <f t="shared" si="115"/>
        <v>0</v>
      </c>
      <c r="J198" s="17">
        <f t="shared" si="116"/>
        <v>0</v>
      </c>
      <c r="K198" s="77">
        <f>'Tableau 6'!P196</f>
        <v>3.6</v>
      </c>
      <c r="L198" s="35" t="str">
        <f t="shared" si="67"/>
        <v/>
      </c>
      <c r="M198" s="35" t="str">
        <f t="shared" si="68"/>
        <v/>
      </c>
      <c r="N198" s="79">
        <f>HLOOKUP($P$1,'Tableau 6'!$B$2:$Q$266,A198,FALSE)</f>
        <v>2.7</v>
      </c>
      <c r="O198" s="35" t="str">
        <f t="shared" si="117"/>
        <v/>
      </c>
      <c r="P198" s="35" t="str">
        <f t="shared" si="69"/>
        <v/>
      </c>
    </row>
    <row r="199" spans="1:16" s="6" customFormat="1">
      <c r="A199" s="82">
        <f>'Tableau 6'!A197</f>
        <v>196</v>
      </c>
      <c r="B199" s="86" t="str">
        <f>'Tableau 6'!B197</f>
        <v>ALIMENTS SURGELÉS</v>
      </c>
      <c r="C199" s="27"/>
      <c r="D199" s="27"/>
      <c r="E199" s="27"/>
      <c r="F199" s="27"/>
      <c r="G199" s="80"/>
      <c r="H199" s="80"/>
      <c r="I199" s="81"/>
      <c r="J199" s="81"/>
      <c r="K199" s="109"/>
      <c r="L199" s="109"/>
      <c r="M199" s="109"/>
      <c r="N199" s="109"/>
      <c r="O199" s="109"/>
      <c r="P199" s="109"/>
    </row>
    <row r="200" spans="1:16" s="6" customFormat="1">
      <c r="A200" s="82">
        <f>'Tableau 6'!A198</f>
        <v>197</v>
      </c>
      <c r="B200" s="84" t="str">
        <f>'Tableau 6'!B198</f>
        <v>Légumes congelés</v>
      </c>
      <c r="C200" s="26"/>
      <c r="D200" s="26"/>
      <c r="E200" s="26"/>
      <c r="F200" s="26"/>
      <c r="G200" s="75">
        <f t="shared" ref="G200:G207" si="118">C200+D200</f>
        <v>0</v>
      </c>
      <c r="H200" s="75">
        <f t="shared" ref="H200:H207" si="119">C200+D200+E200</f>
        <v>0</v>
      </c>
      <c r="I200" s="17">
        <f t="shared" ref="I200" si="120">IF((COUNTA(C200)=0),0,(C200)/(C200+E200))</f>
        <v>0</v>
      </c>
      <c r="J200" s="17">
        <f t="shared" ref="J200" si="121">IF((COUNTA(C200:D200)=0),0,(C200+D200)/(C200+D200+E200))</f>
        <v>0</v>
      </c>
      <c r="K200" s="77">
        <f>'Tableau 6'!P198</f>
        <v>38.700000000000003</v>
      </c>
      <c r="L200" s="35" t="str">
        <f t="shared" ref="L200:L262" si="122">IF(H200=0,"",(IF(AND($G200&lt;=$H200,$G200&gt;=0),BINOMDIST($G200,$H200,K200/100,0),"")))</f>
        <v/>
      </c>
      <c r="M200" s="35" t="str">
        <f t="shared" ref="M200:M262" si="123">IF(H200=0,"",(IF(AND(L200&lt;=0.05,J200*100&gt;K200),"Alerte",IF(AND(L200&lt;=0.05,J200*100&lt;K200),"protecteur",""))))</f>
        <v/>
      </c>
      <c r="N200" s="79">
        <f>HLOOKUP($P$1,'Tableau 6'!$B$2:$Q$266,A200,FALSE)</f>
        <v>41.9</v>
      </c>
      <c r="O200" s="35" t="str">
        <f t="shared" ref="O200" si="124">IF(G200=0,"",(IF(AND($G200&lt;=$H200,$G200&gt;=0),BINOMDIST($G200,$H200,N200/100,0),"")))</f>
        <v/>
      </c>
      <c r="P200" s="35" t="str">
        <f t="shared" ref="P200:P262" si="125">IF(H200=0,"",(IF(AND(O200&lt;=0.05,J200*100&gt;N200),"Alerte",IF(AND(O200&lt;=0.05,J200*100&lt;N200),"protecteur",""))))</f>
        <v/>
      </c>
    </row>
    <row r="201" spans="1:16" s="6" customFormat="1">
      <c r="A201" s="82">
        <f>'Tableau 6'!A199</f>
        <v>198</v>
      </c>
      <c r="B201" s="84" t="str">
        <f>'Tableau 6'!B199</f>
        <v>Fruits congelés</v>
      </c>
      <c r="C201" s="26"/>
      <c r="D201" s="26"/>
      <c r="E201" s="26"/>
      <c r="F201" s="26"/>
      <c r="G201" s="75">
        <f t="shared" si="118"/>
        <v>0</v>
      </c>
      <c r="H201" s="75">
        <f t="shared" si="119"/>
        <v>0</v>
      </c>
      <c r="I201" s="17">
        <f t="shared" ref="I201:I207" si="126">IF((COUNTA(C201)=0),0,(C201)/(C201+E201))</f>
        <v>0</v>
      </c>
      <c r="J201" s="17">
        <f t="shared" ref="J201:J207" si="127">IF((COUNTA(C201:D201)=0),0,(C201+D201)/(C201+D201+E201))</f>
        <v>0</v>
      </c>
      <c r="K201" s="77">
        <f>'Tableau 6'!P199</f>
        <v>24.2</v>
      </c>
      <c r="L201" s="35" t="str">
        <f t="shared" si="122"/>
        <v/>
      </c>
      <c r="M201" s="35" t="str">
        <f t="shared" si="123"/>
        <v/>
      </c>
      <c r="N201" s="79">
        <f>HLOOKUP($P$1,'Tableau 6'!$B$2:$Q$266,A201,FALSE)</f>
        <v>35.700000000000003</v>
      </c>
      <c r="O201" s="35" t="str">
        <f t="shared" ref="O201:O207" si="128">IF(G201=0,"",(IF(AND($G201&lt;=$H201,$G201&gt;=0),BINOMDIST($G201,$H201,N201/100,0),"")))</f>
        <v/>
      </c>
      <c r="P201" s="35" t="str">
        <f t="shared" si="125"/>
        <v/>
      </c>
    </row>
    <row r="202" spans="1:16" s="6" customFormat="1">
      <c r="A202" s="82">
        <f>'Tableau 6'!A200</f>
        <v>199</v>
      </c>
      <c r="B202" s="89" t="str">
        <f>'Tableau 6'!B200</f>
        <v xml:space="preserve">     Petits fruits congelés</v>
      </c>
      <c r="C202" s="26"/>
      <c r="D202" s="26"/>
      <c r="E202" s="26"/>
      <c r="F202" s="26"/>
      <c r="G202" s="75">
        <f t="shared" si="118"/>
        <v>0</v>
      </c>
      <c r="H202" s="75">
        <f t="shared" si="119"/>
        <v>0</v>
      </c>
      <c r="I202" s="17">
        <f t="shared" si="126"/>
        <v>0</v>
      </c>
      <c r="J202" s="17">
        <f t="shared" si="127"/>
        <v>0</v>
      </c>
      <c r="K202" s="77">
        <f>'Tableau 6'!P200</f>
        <v>21.3</v>
      </c>
      <c r="L202" s="35" t="str">
        <f t="shared" si="122"/>
        <v/>
      </c>
      <c r="M202" s="35" t="str">
        <f t="shared" si="123"/>
        <v/>
      </c>
      <c r="N202" s="79">
        <f>HLOOKUP($P$1,'Tableau 6'!$B$2:$Q$266,A202,FALSE)</f>
        <v>33.5</v>
      </c>
      <c r="O202" s="35" t="str">
        <f t="shared" si="128"/>
        <v/>
      </c>
      <c r="P202" s="35" t="str">
        <f t="shared" si="125"/>
        <v/>
      </c>
    </row>
    <row r="203" spans="1:16" s="6" customFormat="1">
      <c r="A203" s="82">
        <f>'Tableau 6'!A201</f>
        <v>200</v>
      </c>
      <c r="B203" s="89" t="str">
        <f>'Tableau 6'!B201</f>
        <v>Fruits congelés (excluant les petits fruits)</v>
      </c>
      <c r="C203" s="26"/>
      <c r="D203" s="26"/>
      <c r="E203" s="26"/>
      <c r="F203" s="26"/>
      <c r="G203" s="75">
        <f t="shared" si="118"/>
        <v>0</v>
      </c>
      <c r="H203" s="75">
        <f t="shared" si="119"/>
        <v>0</v>
      </c>
      <c r="I203" s="17">
        <f t="shared" si="126"/>
        <v>0</v>
      </c>
      <c r="J203" s="17">
        <f t="shared" si="127"/>
        <v>0</v>
      </c>
      <c r="K203" s="77">
        <f>'Tableau 6'!P201</f>
        <v>9.4</v>
      </c>
      <c r="L203" s="35" t="str">
        <f t="shared" si="122"/>
        <v/>
      </c>
      <c r="M203" s="35" t="str">
        <f t="shared" si="123"/>
        <v/>
      </c>
      <c r="N203" s="79">
        <f>HLOOKUP($P$1,'Tableau 6'!$B$2:$Q$266,A203,FALSE)</f>
        <v>13.3</v>
      </c>
      <c r="O203" s="35" t="str">
        <f t="shared" si="128"/>
        <v/>
      </c>
      <c r="P203" s="35" t="str">
        <f t="shared" si="125"/>
        <v/>
      </c>
    </row>
    <row r="204" spans="1:16" s="6" customFormat="1">
      <c r="A204" s="82">
        <f>'Tableau 6'!A202</f>
        <v>201</v>
      </c>
      <c r="B204" s="84" t="str">
        <f>'Tableau 6'!B202</f>
        <v>Pizzas surgelées</v>
      </c>
      <c r="C204" s="26"/>
      <c r="D204" s="26"/>
      <c r="E204" s="26"/>
      <c r="F204" s="26"/>
      <c r="G204" s="75">
        <f t="shared" si="118"/>
        <v>0</v>
      </c>
      <c r="H204" s="75">
        <f t="shared" si="119"/>
        <v>0</v>
      </c>
      <c r="I204" s="17">
        <f t="shared" si="126"/>
        <v>0</v>
      </c>
      <c r="J204" s="17">
        <f t="shared" si="127"/>
        <v>0</v>
      </c>
      <c r="K204" s="77">
        <f>'Tableau 6'!P202</f>
        <v>20.100000000000001</v>
      </c>
      <c r="L204" s="35" t="str">
        <f t="shared" si="122"/>
        <v/>
      </c>
      <c r="M204" s="35" t="str">
        <f t="shared" si="123"/>
        <v/>
      </c>
      <c r="N204" s="79">
        <f>HLOOKUP($P$1,'Tableau 6'!$B$2:$Q$266,A204,FALSE)</f>
        <v>17.899999999999999</v>
      </c>
      <c r="O204" s="35" t="str">
        <f t="shared" si="128"/>
        <v/>
      </c>
      <c r="P204" s="35" t="str">
        <f t="shared" si="125"/>
        <v/>
      </c>
    </row>
    <row r="205" spans="1:16" s="6" customFormat="1">
      <c r="A205" s="82">
        <f>'Tableau 6'!A203</f>
        <v>202</v>
      </c>
      <c r="B205" s="84" t="str">
        <f>'Tableau 6'!B203</f>
        <v>Tourtes surgelées</v>
      </c>
      <c r="C205" s="26"/>
      <c r="D205" s="26"/>
      <c r="E205" s="26"/>
      <c r="F205" s="26"/>
      <c r="G205" s="75">
        <f t="shared" si="118"/>
        <v>0</v>
      </c>
      <c r="H205" s="75">
        <f t="shared" si="119"/>
        <v>0</v>
      </c>
      <c r="I205" s="17">
        <f t="shared" si="126"/>
        <v>0</v>
      </c>
      <c r="J205" s="17">
        <f t="shared" si="127"/>
        <v>0</v>
      </c>
      <c r="K205" s="77">
        <f>'Tableau 6'!P203</f>
        <v>3.6</v>
      </c>
      <c r="L205" s="35" t="str">
        <f t="shared" si="122"/>
        <v/>
      </c>
      <c r="M205" s="35" t="str">
        <f t="shared" si="123"/>
        <v/>
      </c>
      <c r="N205" s="79">
        <f>HLOOKUP($P$1,'Tableau 6'!$B$2:$Q$266,A205,FALSE)</f>
        <v>3.2</v>
      </c>
      <c r="O205" s="35" t="str">
        <f t="shared" si="128"/>
        <v/>
      </c>
      <c r="P205" s="35" t="str">
        <f t="shared" si="125"/>
        <v/>
      </c>
    </row>
    <row r="206" spans="1:16" s="6" customFormat="1" ht="21.75" customHeight="1">
      <c r="A206" s="82">
        <f>'Tableau 6'!A204</f>
        <v>203</v>
      </c>
      <c r="B206" s="84" t="str">
        <f>'Tableau 6'!B204</f>
        <v xml:space="preserve">Repas congelés dans un sac ou une boîte </v>
      </c>
      <c r="C206" s="26"/>
      <c r="D206" s="26"/>
      <c r="E206" s="26"/>
      <c r="F206" s="26"/>
      <c r="G206" s="75">
        <f t="shared" si="118"/>
        <v>0</v>
      </c>
      <c r="H206" s="75">
        <f t="shared" si="119"/>
        <v>0</v>
      </c>
      <c r="I206" s="17">
        <f t="shared" si="126"/>
        <v>0</v>
      </c>
      <c r="J206" s="17">
        <f t="shared" si="127"/>
        <v>0</v>
      </c>
      <c r="K206" s="77">
        <f>'Tableau 6'!P204</f>
        <v>9.9</v>
      </c>
      <c r="L206" s="35" t="str">
        <f t="shared" si="122"/>
        <v/>
      </c>
      <c r="M206" s="35" t="str">
        <f t="shared" si="123"/>
        <v/>
      </c>
      <c r="N206" s="79">
        <f>HLOOKUP($P$1,'Tableau 6'!$B$2:$Q$266,A206,FALSE)</f>
        <v>9.6</v>
      </c>
      <c r="O206" s="35" t="str">
        <f t="shared" si="128"/>
        <v/>
      </c>
      <c r="P206" s="35" t="str">
        <f t="shared" si="125"/>
        <v/>
      </c>
    </row>
    <row r="207" spans="1:16" s="6" customFormat="1" ht="24" customHeight="1">
      <c r="A207" s="82">
        <f>'Tableau 6'!A205</f>
        <v>204</v>
      </c>
      <c r="B207" s="84" t="str">
        <f>'Tableau 6'!B205</f>
        <v xml:space="preserve">Grignotines ou hors-d’œuvre congelés </v>
      </c>
      <c r="C207" s="26"/>
      <c r="D207" s="26"/>
      <c r="E207" s="26"/>
      <c r="F207" s="26"/>
      <c r="G207" s="75">
        <f t="shared" si="118"/>
        <v>0</v>
      </c>
      <c r="H207" s="75">
        <f t="shared" si="119"/>
        <v>0</v>
      </c>
      <c r="I207" s="17">
        <f t="shared" si="126"/>
        <v>0</v>
      </c>
      <c r="J207" s="17">
        <f t="shared" si="127"/>
        <v>0</v>
      </c>
      <c r="K207" s="77">
        <f>'Tableau 6'!P205</f>
        <v>6.1</v>
      </c>
      <c r="L207" s="35" t="str">
        <f t="shared" si="122"/>
        <v/>
      </c>
      <c r="M207" s="35" t="str">
        <f t="shared" si="123"/>
        <v/>
      </c>
      <c r="N207" s="79">
        <f>HLOOKUP($P$1,'Tableau 6'!$B$2:$Q$266,A207,FALSE)</f>
        <v>5.2</v>
      </c>
      <c r="O207" s="35" t="str">
        <f t="shared" si="128"/>
        <v/>
      </c>
      <c r="P207" s="35" t="str">
        <f t="shared" si="125"/>
        <v/>
      </c>
    </row>
    <row r="208" spans="1:16" s="6" customFormat="1" ht="21" customHeight="1">
      <c r="A208" s="82">
        <f>'Tableau 6'!A206</f>
        <v>205</v>
      </c>
      <c r="B208" s="86" t="str">
        <f>'Tableau 6'!B206</f>
        <v>ALIMENTS SÉCHÉS, TRANSFORMÉS &amp; AUTRE</v>
      </c>
      <c r="C208" s="27"/>
      <c r="D208" s="27"/>
      <c r="E208" s="27"/>
      <c r="F208" s="27"/>
      <c r="G208" s="80"/>
      <c r="H208" s="80"/>
      <c r="I208" s="81"/>
      <c r="J208" s="81"/>
      <c r="K208" s="109"/>
      <c r="L208" s="109"/>
      <c r="M208" s="109"/>
      <c r="N208" s="109"/>
      <c r="O208" s="109"/>
      <c r="P208" s="109"/>
    </row>
    <row r="209" spans="1:16" s="6" customFormat="1">
      <c r="A209" s="82">
        <f>'Tableau 6'!A207</f>
        <v>206</v>
      </c>
      <c r="B209" s="84" t="str">
        <f>'Tableau 6'!B207</f>
        <v xml:space="preserve">Fruits séchés </v>
      </c>
      <c r="C209" s="26"/>
      <c r="D209" s="26"/>
      <c r="E209" s="26"/>
      <c r="F209" s="26"/>
      <c r="G209" s="75">
        <f t="shared" ref="G209:G216" si="129">C209+D209</f>
        <v>0</v>
      </c>
      <c r="H209" s="75">
        <f t="shared" ref="H209:H216" si="130">C209+D209+E209</f>
        <v>0</v>
      </c>
      <c r="I209" s="17">
        <f t="shared" ref="I209" si="131">IF((COUNTA(C209)=0),0,(C209)/(C209+E209))</f>
        <v>0</v>
      </c>
      <c r="J209" s="17">
        <f t="shared" ref="J209" si="132">IF((COUNTA(C209:D209)=0),0,(C209+D209)/(C209+D209+E209))</f>
        <v>0</v>
      </c>
      <c r="K209" s="77">
        <f>'Tableau 6'!P207</f>
        <v>33.200000000000003</v>
      </c>
      <c r="L209" s="35" t="str">
        <f t="shared" si="122"/>
        <v/>
      </c>
      <c r="M209" s="35" t="str">
        <f t="shared" si="123"/>
        <v/>
      </c>
      <c r="N209" s="79">
        <f>HLOOKUP($P$1,'Tableau 6'!$B$2:$Q$266,A209,FALSE)</f>
        <v>42.6</v>
      </c>
      <c r="O209" s="35" t="str">
        <f t="shared" ref="O209" si="133">IF(G209=0,"",(IF(AND($G209&lt;=$H209,$G209&gt;=0),BINOMDIST($G209,$H209,N209/100,0),"")))</f>
        <v/>
      </c>
      <c r="P209" s="35" t="str">
        <f t="shared" si="125"/>
        <v/>
      </c>
    </row>
    <row r="210" spans="1:16" s="6" customFormat="1" ht="22.5">
      <c r="A210" s="82">
        <f>'Tableau 6'!A208</f>
        <v>207</v>
      </c>
      <c r="B210" s="84" t="str">
        <f>'Tableau 6'!B208</f>
        <v>Barres de céréales, barres énergétiques ou autres barres protéinées</v>
      </c>
      <c r="C210" s="26"/>
      <c r="D210" s="26"/>
      <c r="E210" s="26"/>
      <c r="F210" s="26"/>
      <c r="G210" s="75">
        <f t="shared" si="129"/>
        <v>0</v>
      </c>
      <c r="H210" s="75">
        <f t="shared" si="130"/>
        <v>0</v>
      </c>
      <c r="I210" s="17">
        <f t="shared" ref="I210:I216" si="134">IF((COUNTA(C210)=0),0,(C210)/(C210+E210))</f>
        <v>0</v>
      </c>
      <c r="J210" s="17">
        <f t="shared" ref="J210:J216" si="135">IF((COUNTA(C210:D210)=0),0,(C210+D210)/(C210+D210+E210))</f>
        <v>0</v>
      </c>
      <c r="K210" s="77">
        <f>'Tableau 6'!P208</f>
        <v>37.5</v>
      </c>
      <c r="L210" s="35" t="str">
        <f t="shared" si="122"/>
        <v/>
      </c>
      <c r="M210" s="35" t="str">
        <f t="shared" si="123"/>
        <v/>
      </c>
      <c r="N210" s="79">
        <f>HLOOKUP($P$1,'Tableau 6'!$B$2:$Q$266,A210,FALSE)</f>
        <v>41</v>
      </c>
      <c r="O210" s="35" t="str">
        <f t="shared" ref="O210:O216" si="136">IF(G210=0,"",(IF(AND($G210&lt;=$H210,$G210&gt;=0),BINOMDIST($G210,$H210,N210/100,0),"")))</f>
        <v/>
      </c>
      <c r="P210" s="35" t="str">
        <f t="shared" si="125"/>
        <v/>
      </c>
    </row>
    <row r="211" spans="1:16" s="6" customFormat="1">
      <c r="A211" s="82">
        <f>'Tableau 6'!A209</f>
        <v>208</v>
      </c>
      <c r="B211" s="84" t="str">
        <f>'Tableau 6'!B209</f>
        <v>Croustilles ou bretzels</v>
      </c>
      <c r="C211" s="26"/>
      <c r="D211" s="26"/>
      <c r="E211" s="26"/>
      <c r="F211" s="26"/>
      <c r="G211" s="75">
        <f t="shared" si="129"/>
        <v>0</v>
      </c>
      <c r="H211" s="75">
        <f t="shared" si="130"/>
        <v>0</v>
      </c>
      <c r="I211" s="17">
        <f t="shared" si="134"/>
        <v>0</v>
      </c>
      <c r="J211" s="17">
        <f t="shared" si="135"/>
        <v>0</v>
      </c>
      <c r="K211" s="77">
        <f>'Tableau 6'!P209</f>
        <v>53.9</v>
      </c>
      <c r="L211" s="35" t="str">
        <f t="shared" si="122"/>
        <v/>
      </c>
      <c r="M211" s="35" t="str">
        <f t="shared" si="123"/>
        <v/>
      </c>
      <c r="N211" s="79">
        <f>HLOOKUP($P$1,'Tableau 6'!$B$2:$Q$266,A211,FALSE)</f>
        <v>59.4</v>
      </c>
      <c r="O211" s="35" t="str">
        <f t="shared" si="136"/>
        <v/>
      </c>
      <c r="P211" s="35" t="str">
        <f t="shared" si="125"/>
        <v/>
      </c>
    </row>
    <row r="212" spans="1:16" s="6" customFormat="1" ht="24" customHeight="1">
      <c r="A212" s="82">
        <f>'Tableau 6'!A210</f>
        <v>209</v>
      </c>
      <c r="B212" s="84" t="str">
        <f>'Tableau 6'!B210</f>
        <v>Chocolats ou bonbons contenant du chocolat</v>
      </c>
      <c r="C212" s="26"/>
      <c r="D212" s="26"/>
      <c r="E212" s="26"/>
      <c r="F212" s="26"/>
      <c r="G212" s="75">
        <f t="shared" si="129"/>
        <v>0</v>
      </c>
      <c r="H212" s="75">
        <f t="shared" si="130"/>
        <v>0</v>
      </c>
      <c r="I212" s="17">
        <f t="shared" si="134"/>
        <v>0</v>
      </c>
      <c r="J212" s="17">
        <f t="shared" si="135"/>
        <v>0</v>
      </c>
      <c r="K212" s="77">
        <f>'Tableau 6'!P210</f>
        <v>63.9</v>
      </c>
      <c r="L212" s="35" t="str">
        <f t="shared" si="122"/>
        <v/>
      </c>
      <c r="M212" s="35" t="str">
        <f t="shared" si="123"/>
        <v/>
      </c>
      <c r="N212" s="79">
        <f>HLOOKUP($P$1,'Tableau 6'!$B$2:$Q$266,A212,FALSE)</f>
        <v>68.8</v>
      </c>
      <c r="O212" s="35" t="str">
        <f t="shared" si="136"/>
        <v/>
      </c>
      <c r="P212" s="35" t="str">
        <f t="shared" si="125"/>
        <v/>
      </c>
    </row>
    <row r="213" spans="1:16" s="6" customFormat="1">
      <c r="A213" s="82">
        <f>'Tableau 6'!A211</f>
        <v>210</v>
      </c>
      <c r="B213" s="84" t="str">
        <f>'Tableau 6'!B211</f>
        <v>Céréales à déjeuner froides</v>
      </c>
      <c r="C213" s="26"/>
      <c r="D213" s="26"/>
      <c r="E213" s="26"/>
      <c r="F213" s="26"/>
      <c r="G213" s="75">
        <f t="shared" si="129"/>
        <v>0</v>
      </c>
      <c r="H213" s="75">
        <f t="shared" si="130"/>
        <v>0</v>
      </c>
      <c r="I213" s="17">
        <f t="shared" si="134"/>
        <v>0</v>
      </c>
      <c r="J213" s="17">
        <f t="shared" si="135"/>
        <v>0</v>
      </c>
      <c r="K213" s="77">
        <f>'Tableau 6'!P211</f>
        <v>54.3</v>
      </c>
      <c r="L213" s="35" t="str">
        <f t="shared" si="122"/>
        <v/>
      </c>
      <c r="M213" s="35" t="str">
        <f t="shared" si="123"/>
        <v/>
      </c>
      <c r="N213" s="79">
        <f>HLOOKUP($P$1,'Tableau 6'!$B$2:$Q$266,A213,FALSE)</f>
        <v>52.6</v>
      </c>
      <c r="O213" s="35" t="str">
        <f t="shared" si="136"/>
        <v/>
      </c>
      <c r="P213" s="35" t="str">
        <f t="shared" si="125"/>
        <v/>
      </c>
    </row>
    <row r="214" spans="1:16" s="6" customFormat="1">
      <c r="A214" s="82">
        <f>'Tableau 6'!A212</f>
        <v>211</v>
      </c>
      <c r="B214" s="84" t="str">
        <f>'Tableau 6'!B212</f>
        <v xml:space="preserve">Céréales à déjeuner chaudes </v>
      </c>
      <c r="C214" s="26"/>
      <c r="D214" s="26"/>
      <c r="E214" s="26"/>
      <c r="F214" s="26"/>
      <c r="G214" s="75">
        <f t="shared" si="129"/>
        <v>0</v>
      </c>
      <c r="H214" s="75">
        <f t="shared" si="130"/>
        <v>0</v>
      </c>
      <c r="I214" s="17">
        <f t="shared" si="134"/>
        <v>0</v>
      </c>
      <c r="J214" s="17">
        <f t="shared" si="135"/>
        <v>0</v>
      </c>
      <c r="K214" s="77">
        <f>'Tableau 6'!P212</f>
        <v>28.5</v>
      </c>
      <c r="L214" s="35" t="str">
        <f t="shared" si="122"/>
        <v/>
      </c>
      <c r="M214" s="35" t="str">
        <f t="shared" si="123"/>
        <v/>
      </c>
      <c r="N214" s="79">
        <f>HLOOKUP($P$1,'Tableau 6'!$B$2:$Q$266,A214,FALSE)</f>
        <v>33.6</v>
      </c>
      <c r="O214" s="35" t="str">
        <f t="shared" si="136"/>
        <v/>
      </c>
      <c r="P214" s="35" t="str">
        <f t="shared" si="125"/>
        <v/>
      </c>
    </row>
    <row r="215" spans="1:16" s="6" customFormat="1">
      <c r="A215" s="82">
        <f>'Tableau 6'!A213</f>
        <v>212</v>
      </c>
      <c r="B215" s="84" t="str">
        <f>'Tableau 6'!B213</f>
        <v>Tofu</v>
      </c>
      <c r="C215" s="26"/>
      <c r="D215" s="26"/>
      <c r="E215" s="26"/>
      <c r="F215" s="26"/>
      <c r="G215" s="75">
        <f t="shared" si="129"/>
        <v>0</v>
      </c>
      <c r="H215" s="75">
        <f t="shared" si="130"/>
        <v>0</v>
      </c>
      <c r="I215" s="17">
        <f t="shared" si="134"/>
        <v>0</v>
      </c>
      <c r="J215" s="17">
        <f t="shared" si="135"/>
        <v>0</v>
      </c>
      <c r="K215" s="77">
        <f>'Tableau 6'!P213</f>
        <v>8.5</v>
      </c>
      <c r="L215" s="35" t="str">
        <f t="shared" si="122"/>
        <v/>
      </c>
      <c r="M215" s="35" t="str">
        <f t="shared" si="123"/>
        <v/>
      </c>
      <c r="N215" s="79">
        <f>HLOOKUP($P$1,'Tableau 6'!$B$2:$Q$266,A215,FALSE)</f>
        <v>14.3</v>
      </c>
      <c r="O215" s="35" t="str">
        <f t="shared" si="136"/>
        <v/>
      </c>
      <c r="P215" s="35" t="str">
        <f t="shared" si="125"/>
        <v/>
      </c>
    </row>
    <row r="216" spans="1:16" s="6" customFormat="1">
      <c r="A216" s="82">
        <f>'Tableau 6'!A214</f>
        <v>213</v>
      </c>
      <c r="B216" s="84" t="str">
        <f>'Tableau 6'!B214</f>
        <v>Supplément alimentaire ou nutritif</v>
      </c>
      <c r="C216" s="26"/>
      <c r="D216" s="26"/>
      <c r="E216" s="26"/>
      <c r="F216" s="26"/>
      <c r="G216" s="75">
        <f t="shared" si="129"/>
        <v>0</v>
      </c>
      <c r="H216" s="75">
        <f t="shared" si="130"/>
        <v>0</v>
      </c>
      <c r="I216" s="17">
        <f t="shared" si="134"/>
        <v>0</v>
      </c>
      <c r="J216" s="17">
        <f t="shared" si="135"/>
        <v>0</v>
      </c>
      <c r="K216" s="77">
        <f>'Tableau 6'!P214</f>
        <v>28.2</v>
      </c>
      <c r="L216" s="35" t="str">
        <f t="shared" si="122"/>
        <v/>
      </c>
      <c r="M216" s="35" t="str">
        <f t="shared" si="123"/>
        <v/>
      </c>
      <c r="N216" s="79">
        <f>HLOOKUP($P$1,'Tableau 6'!$B$2:$Q$266,A216,FALSE)</f>
        <v>34.4</v>
      </c>
      <c r="O216" s="35" t="str">
        <f t="shared" si="136"/>
        <v/>
      </c>
      <c r="P216" s="35" t="str">
        <f t="shared" si="125"/>
        <v/>
      </c>
    </row>
    <row r="217" spans="1:16" s="6" customFormat="1" ht="22.5">
      <c r="A217" s="82">
        <f>'Tableau 6'!A215</f>
        <v>214</v>
      </c>
      <c r="B217" s="86" t="str">
        <f>'Tableau 6'!B215</f>
        <v>ALIMENTS ETHNIQUES &amp; REPAS DANS UN RESTAURANT-MINUTE</v>
      </c>
      <c r="C217" s="27"/>
      <c r="D217" s="27"/>
      <c r="E217" s="27"/>
      <c r="F217" s="27"/>
      <c r="G217" s="80"/>
      <c r="H217" s="80"/>
      <c r="I217" s="81"/>
      <c r="J217" s="81"/>
      <c r="K217" s="109"/>
      <c r="L217" s="109"/>
      <c r="M217" s="109"/>
      <c r="N217" s="109"/>
      <c r="O217" s="109"/>
      <c r="P217" s="109"/>
    </row>
    <row r="218" spans="1:16" s="6" customFormat="1">
      <c r="A218" s="82">
        <f>'Tableau 6'!A216</f>
        <v>215</v>
      </c>
      <c r="B218" s="84" t="str">
        <f>'Tableau 6'!B216</f>
        <v xml:space="preserve">Aliments de style asiatique </v>
      </c>
      <c r="C218" s="26"/>
      <c r="D218" s="26"/>
      <c r="E218" s="26"/>
      <c r="F218" s="26"/>
      <c r="G218" s="75">
        <f t="shared" ref="G218:G221" si="137">C218+D218</f>
        <v>0</v>
      </c>
      <c r="H218" s="75">
        <f t="shared" ref="H218:H221" si="138">C218+D218+E218</f>
        <v>0</v>
      </c>
      <c r="I218" s="17">
        <f t="shared" ref="I218" si="139">IF((COUNTA(C218)=0),0,(C218)/(C218+E218))</f>
        <v>0</v>
      </c>
      <c r="J218" s="17">
        <f t="shared" ref="J218" si="140">IF((COUNTA(C218:D218)=0),0,(C218+D218)/(C218+D218+E218))</f>
        <v>0</v>
      </c>
      <c r="K218" s="77">
        <f>'Tableau 6'!P216</f>
        <v>27.4</v>
      </c>
      <c r="L218" s="35" t="str">
        <f t="shared" si="122"/>
        <v/>
      </c>
      <c r="M218" s="35" t="str">
        <f t="shared" si="123"/>
        <v/>
      </c>
      <c r="N218" s="79">
        <f>HLOOKUP($P$1,'Tableau 6'!$B$2:$Q$266,A218,FALSE)</f>
        <v>31.8</v>
      </c>
      <c r="O218" s="35" t="str">
        <f t="shared" ref="O218" si="141">IF(G218=0,"",(IF(AND($G218&lt;=$H218,$G218&gt;=0),BINOMDIST($G218,$H218,N218/100,0),"")))</f>
        <v/>
      </c>
      <c r="P218" s="35" t="str">
        <f t="shared" si="125"/>
        <v/>
      </c>
    </row>
    <row r="219" spans="1:16" s="6" customFormat="1">
      <c r="A219" s="82">
        <f>'Tableau 6'!A217</f>
        <v>216</v>
      </c>
      <c r="B219" s="84" t="str">
        <f>'Tableau 6'!B217</f>
        <v>Aliments de style indien</v>
      </c>
      <c r="C219" s="26"/>
      <c r="D219" s="26"/>
      <c r="E219" s="26"/>
      <c r="F219" s="26"/>
      <c r="G219" s="75">
        <f t="shared" si="137"/>
        <v>0</v>
      </c>
      <c r="H219" s="75">
        <f t="shared" si="138"/>
        <v>0</v>
      </c>
      <c r="I219" s="17">
        <f t="shared" ref="I219:I221" si="142">IF((COUNTA(C219)=0),0,(C219)/(C219+E219))</f>
        <v>0</v>
      </c>
      <c r="J219" s="17">
        <f t="shared" ref="J219:J221" si="143">IF((COUNTA(C219:D219)=0),0,(C219+D219)/(C219+D219+E219))</f>
        <v>0</v>
      </c>
      <c r="K219" s="77">
        <f>'Tableau 6'!P217</f>
        <v>13.5</v>
      </c>
      <c r="L219" s="35" t="str">
        <f t="shared" si="122"/>
        <v/>
      </c>
      <c r="M219" s="35" t="str">
        <f t="shared" si="123"/>
        <v/>
      </c>
      <c r="N219" s="79">
        <f>HLOOKUP($P$1,'Tableau 6'!$B$2:$Q$266,A219,FALSE)</f>
        <v>23.9</v>
      </c>
      <c r="O219" s="35" t="str">
        <f t="shared" ref="O219:O221" si="144">IF(G219=0,"",(IF(AND($G219&lt;=$H219,$G219&gt;=0),BINOMDIST($G219,$H219,N219/100,0),"")))</f>
        <v/>
      </c>
      <c r="P219" s="35" t="str">
        <f t="shared" si="125"/>
        <v/>
      </c>
    </row>
    <row r="220" spans="1:16" s="6" customFormat="1">
      <c r="A220" s="82">
        <f>'Tableau 6'!A218</f>
        <v>217</v>
      </c>
      <c r="B220" s="84" t="str">
        <f>'Tableau 6'!B218</f>
        <v>Aliments de style mexicain</v>
      </c>
      <c r="C220" s="26"/>
      <c r="D220" s="26"/>
      <c r="E220" s="26"/>
      <c r="F220" s="26"/>
      <c r="G220" s="75">
        <f t="shared" si="137"/>
        <v>0</v>
      </c>
      <c r="H220" s="75">
        <f t="shared" si="138"/>
        <v>0</v>
      </c>
      <c r="I220" s="17">
        <f t="shared" si="142"/>
        <v>0</v>
      </c>
      <c r="J220" s="17">
        <f t="shared" si="143"/>
        <v>0</v>
      </c>
      <c r="K220" s="77">
        <f>'Tableau 6'!P218</f>
        <v>16.7</v>
      </c>
      <c r="L220" s="35" t="str">
        <f t="shared" si="122"/>
        <v/>
      </c>
      <c r="M220" s="35" t="str">
        <f t="shared" si="123"/>
        <v/>
      </c>
      <c r="N220" s="79">
        <f>HLOOKUP($P$1,'Tableau 6'!$B$2:$Q$266,A220,FALSE)</f>
        <v>24.7</v>
      </c>
      <c r="O220" s="35" t="str">
        <f t="shared" si="144"/>
        <v/>
      </c>
      <c r="P220" s="35" t="str">
        <f t="shared" si="125"/>
        <v/>
      </c>
    </row>
    <row r="221" spans="1:16" s="6" customFormat="1">
      <c r="A221" s="82">
        <f>'Tableau 6'!A219</f>
        <v>218</v>
      </c>
      <c r="B221" s="84" t="str">
        <f>'Tableau 6'!B219</f>
        <v>Repas dans un restaurant-minute</v>
      </c>
      <c r="C221" s="26"/>
      <c r="D221" s="26"/>
      <c r="E221" s="26"/>
      <c r="F221" s="26"/>
      <c r="G221" s="75">
        <f t="shared" si="137"/>
        <v>0</v>
      </c>
      <c r="H221" s="75">
        <f t="shared" si="138"/>
        <v>0</v>
      </c>
      <c r="I221" s="17">
        <f t="shared" si="142"/>
        <v>0</v>
      </c>
      <c r="J221" s="17">
        <f t="shared" si="143"/>
        <v>0</v>
      </c>
      <c r="K221" s="77">
        <f>'Tableau 6'!P219</f>
        <v>53.6</v>
      </c>
      <c r="L221" s="35" t="str">
        <f t="shared" si="122"/>
        <v/>
      </c>
      <c r="M221" s="35" t="str">
        <f t="shared" si="123"/>
        <v/>
      </c>
      <c r="N221" s="79">
        <f>HLOOKUP($P$1,'Tableau 6'!$B$2:$Q$266,A221,FALSE)</f>
        <v>56.6</v>
      </c>
      <c r="O221" s="35" t="str">
        <f t="shared" si="144"/>
        <v/>
      </c>
      <c r="P221" s="35" t="str">
        <f t="shared" si="125"/>
        <v/>
      </c>
    </row>
    <row r="222" spans="1:16" s="6" customFormat="1">
      <c r="A222" s="82">
        <f>'Tableau 6'!A220</f>
        <v>219</v>
      </c>
      <c r="B222" s="86" t="str">
        <f>'Tableau 6'!B220</f>
        <v>NOURISSONS</v>
      </c>
      <c r="C222" s="27"/>
      <c r="D222" s="27"/>
      <c r="E222" s="27"/>
      <c r="F222" s="27"/>
      <c r="G222" s="80"/>
      <c r="H222" s="80"/>
      <c r="I222" s="81"/>
      <c r="J222" s="81"/>
      <c r="K222" s="109"/>
      <c r="L222" s="109"/>
      <c r="M222" s="109"/>
      <c r="N222" s="109"/>
      <c r="O222" s="109"/>
      <c r="P222" s="109"/>
    </row>
    <row r="223" spans="1:16" s="6" customFormat="1">
      <c r="A223" s="82">
        <f>'Tableau 6'!A221</f>
        <v>220</v>
      </c>
      <c r="B223" s="84" t="str">
        <f>'Tableau 6'!B221</f>
        <v>Nourisson</v>
      </c>
      <c r="C223" s="26"/>
      <c r="D223" s="26"/>
      <c r="E223" s="26"/>
      <c r="F223" s="26"/>
      <c r="G223" s="75">
        <f t="shared" ref="G223:G227" si="145">C223+D223</f>
        <v>0</v>
      </c>
      <c r="H223" s="75">
        <f t="shared" ref="H223:H227" si="146">C223+D223+E223</f>
        <v>0</v>
      </c>
      <c r="I223" s="17">
        <f t="shared" ref="I223" si="147">IF((COUNTA(C223)=0),0,(C223)/(C223+E223))</f>
        <v>0</v>
      </c>
      <c r="J223" s="17">
        <f t="shared" ref="J223" si="148">IF((COUNTA(C223:D223)=0),0,(C223+D223)/(C223+D223+E223))</f>
        <v>0</v>
      </c>
      <c r="K223" s="77">
        <f>'Tableau 6'!P221</f>
        <v>23.1</v>
      </c>
      <c r="L223" s="35" t="str">
        <f t="shared" si="122"/>
        <v/>
      </c>
      <c r="M223" s="35" t="str">
        <f t="shared" si="123"/>
        <v/>
      </c>
      <c r="N223" s="79">
        <f>HLOOKUP($P$1,'Tableau 6'!$B$2:$Q$266,A223,FALSE)</f>
        <v>25.5</v>
      </c>
      <c r="O223" s="35" t="str">
        <f t="shared" ref="O223" si="149">IF(G223=0,"",(IF(AND($G223&lt;=$H223,$G223&gt;=0),BINOMDIST($G223,$H223,N223/100,0),"")))</f>
        <v/>
      </c>
      <c r="P223" s="35" t="str">
        <f t="shared" si="125"/>
        <v/>
      </c>
    </row>
    <row r="224" spans="1:16" s="6" customFormat="1">
      <c r="A224" s="82">
        <f>'Tableau 6'!A222</f>
        <v>221</v>
      </c>
      <c r="B224" s="85" t="str">
        <f>'Tableau 6'!B222</f>
        <v>Liquide/en conserve</v>
      </c>
      <c r="C224" s="26"/>
      <c r="D224" s="26"/>
      <c r="E224" s="26"/>
      <c r="F224" s="26"/>
      <c r="G224" s="75">
        <f t="shared" si="145"/>
        <v>0</v>
      </c>
      <c r="H224" s="75">
        <f t="shared" si="146"/>
        <v>0</v>
      </c>
      <c r="I224" s="17">
        <f t="shared" ref="I224:I227" si="150">IF((COUNTA(C224)=0),0,(C224)/(C224+E224))</f>
        <v>0</v>
      </c>
      <c r="J224" s="17">
        <f t="shared" ref="J224:J227" si="151">IF((COUNTA(C224:D224)=0),0,(C224+D224)/(C224+D224+E224))</f>
        <v>0</v>
      </c>
      <c r="K224" s="77">
        <f>'Tableau 6'!P222</f>
        <v>10.9</v>
      </c>
      <c r="L224" s="35" t="str">
        <f t="shared" si="122"/>
        <v/>
      </c>
      <c r="M224" s="35" t="str">
        <f t="shared" si="123"/>
        <v/>
      </c>
      <c r="N224" s="79">
        <f>HLOOKUP($P$1,'Tableau 6'!$B$2:$Q$266,A224,FALSE)</f>
        <v>10.1</v>
      </c>
      <c r="O224" s="35" t="str">
        <f t="shared" ref="O224:O227" si="152">IF(G224=0,"",(IF(AND($G224&lt;=$H224,$G224&gt;=0),BINOMDIST($G224,$H224,N224/100,0),"")))</f>
        <v/>
      </c>
      <c r="P224" s="35" t="str">
        <f t="shared" si="125"/>
        <v/>
      </c>
    </row>
    <row r="225" spans="1:16" s="6" customFormat="1">
      <c r="A225" s="82">
        <f>'Tableau 6'!A223</f>
        <v>222</v>
      </c>
      <c r="B225" s="85" t="str">
        <f>'Tableau 6'!B223</f>
        <v>Poudre</v>
      </c>
      <c r="C225" s="26"/>
      <c r="D225" s="26"/>
      <c r="E225" s="26"/>
      <c r="F225" s="26"/>
      <c r="G225" s="75">
        <f t="shared" si="145"/>
        <v>0</v>
      </c>
      <c r="H225" s="75">
        <f t="shared" si="146"/>
        <v>0</v>
      </c>
      <c r="I225" s="17">
        <f t="shared" si="150"/>
        <v>0</v>
      </c>
      <c r="J225" s="17">
        <f t="shared" si="151"/>
        <v>0</v>
      </c>
      <c r="K225" s="77">
        <f>'Tableau 6'!P223</f>
        <v>18.5</v>
      </c>
      <c r="L225" s="35" t="str">
        <f t="shared" si="122"/>
        <v/>
      </c>
      <c r="M225" s="35" t="str">
        <f t="shared" si="123"/>
        <v/>
      </c>
      <c r="N225" s="79">
        <f>HLOOKUP($P$1,'Tableau 6'!$B$2:$Q$266,A225,FALSE)</f>
        <v>22</v>
      </c>
      <c r="O225" s="35" t="str">
        <f t="shared" si="152"/>
        <v/>
      </c>
      <c r="P225" s="35" t="str">
        <f t="shared" si="125"/>
        <v/>
      </c>
    </row>
    <row r="226" spans="1:16" s="6" customFormat="1" ht="22.5">
      <c r="A226" s="82">
        <f>'Tableau 6'!A224</f>
        <v>223</v>
      </c>
      <c r="B226" s="84" t="str">
        <f>'Tableau 6'!B224</f>
        <v>Aliment en purée pour nourrissons du commerce</v>
      </c>
      <c r="C226" s="26"/>
      <c r="D226" s="26"/>
      <c r="E226" s="26"/>
      <c r="F226" s="26"/>
      <c r="G226" s="75">
        <f t="shared" si="145"/>
        <v>0</v>
      </c>
      <c r="H226" s="75">
        <f t="shared" si="146"/>
        <v>0</v>
      </c>
      <c r="I226" s="17">
        <f t="shared" si="150"/>
        <v>0</v>
      </c>
      <c r="J226" s="17">
        <f t="shared" si="151"/>
        <v>0</v>
      </c>
      <c r="K226" s="77">
        <f>'Tableau 6'!P224</f>
        <v>20.5</v>
      </c>
      <c r="L226" s="35" t="str">
        <f t="shared" si="122"/>
        <v/>
      </c>
      <c r="M226" s="35" t="str">
        <f t="shared" si="123"/>
        <v/>
      </c>
      <c r="N226" s="79">
        <f>HLOOKUP($P$1,'Tableau 6'!$B$2:$Q$266,A226,FALSE)</f>
        <v>25.3</v>
      </c>
      <c r="O226" s="35" t="str">
        <f t="shared" si="152"/>
        <v/>
      </c>
      <c r="P226" s="35" t="str">
        <f t="shared" si="125"/>
        <v/>
      </c>
    </row>
    <row r="227" spans="1:16" s="6" customFormat="1" ht="21.75" customHeight="1">
      <c r="A227" s="82">
        <f>'Tableau 6'!A225</f>
        <v>224</v>
      </c>
      <c r="B227" s="84" t="str">
        <f>'Tableau 6'!B225</f>
        <v xml:space="preserve">Céréale pour nourrissons et tout-petits </v>
      </c>
      <c r="C227" s="26"/>
      <c r="D227" s="26"/>
      <c r="E227" s="26"/>
      <c r="F227" s="26"/>
      <c r="G227" s="75">
        <f t="shared" si="145"/>
        <v>0</v>
      </c>
      <c r="H227" s="75">
        <f t="shared" si="146"/>
        <v>0</v>
      </c>
      <c r="I227" s="17">
        <f t="shared" si="150"/>
        <v>0</v>
      </c>
      <c r="J227" s="17">
        <f t="shared" si="151"/>
        <v>0</v>
      </c>
      <c r="K227" s="77">
        <f>'Tableau 6'!P225</f>
        <v>22.9</v>
      </c>
      <c r="L227" s="35" t="str">
        <f t="shared" si="122"/>
        <v/>
      </c>
      <c r="M227" s="35" t="str">
        <f t="shared" si="123"/>
        <v/>
      </c>
      <c r="N227" s="79">
        <f>HLOOKUP($P$1,'Tableau 6'!$B$2:$Q$266,A227,FALSE)</f>
        <v>22</v>
      </c>
      <c r="O227" s="35" t="str">
        <f t="shared" si="152"/>
        <v/>
      </c>
      <c r="P227" s="35" t="str">
        <f t="shared" si="125"/>
        <v/>
      </c>
    </row>
    <row r="228" spans="1:16" s="6" customFormat="1">
      <c r="A228" s="82">
        <f>'Tableau 6'!A226</f>
        <v>225</v>
      </c>
      <c r="B228" s="86" t="str">
        <f>'Tableau 6'!B226</f>
        <v>EAU</v>
      </c>
      <c r="C228" s="27"/>
      <c r="D228" s="27"/>
      <c r="E228" s="27"/>
      <c r="F228" s="27"/>
      <c r="G228" s="80"/>
      <c r="H228" s="80"/>
      <c r="I228" s="81"/>
      <c r="J228" s="81"/>
      <c r="K228" s="109"/>
      <c r="L228" s="109"/>
      <c r="M228" s="109"/>
      <c r="N228" s="109"/>
      <c r="O228" s="109"/>
      <c r="P228" s="109"/>
    </row>
    <row r="229" spans="1:16" s="6" customFormat="1">
      <c r="A229" s="82">
        <f>'Tableau 6'!A227</f>
        <v>226</v>
      </c>
      <c r="B229" s="84" t="str">
        <f>'Tableau 6'!B227</f>
        <v>Principale source d’eau potable</v>
      </c>
      <c r="C229" s="26"/>
      <c r="D229" s="26"/>
      <c r="E229" s="26"/>
      <c r="F229" s="26"/>
      <c r="G229" s="75"/>
      <c r="H229" s="75"/>
      <c r="I229" s="76"/>
      <c r="J229" s="76"/>
      <c r="K229" s="77"/>
      <c r="L229" s="35" t="str">
        <f t="shared" si="122"/>
        <v/>
      </c>
      <c r="M229" s="35" t="str">
        <f t="shared" si="123"/>
        <v/>
      </c>
      <c r="N229" s="79"/>
      <c r="O229" s="78"/>
      <c r="P229" s="35" t="str">
        <f t="shared" si="125"/>
        <v/>
      </c>
    </row>
    <row r="230" spans="1:16" s="6" customFormat="1">
      <c r="A230" s="82">
        <f>'Tableau 6'!A228</f>
        <v>227</v>
      </c>
      <c r="B230" s="85" t="str">
        <f>'Tableau 6'!B228</f>
        <v>Eau municipale</v>
      </c>
      <c r="C230" s="26"/>
      <c r="D230" s="26"/>
      <c r="E230" s="26"/>
      <c r="F230" s="26"/>
      <c r="G230" s="75">
        <f t="shared" ref="G230:G243" si="153">C230+D230</f>
        <v>0</v>
      </c>
      <c r="H230" s="75">
        <f t="shared" ref="H230:H243" si="154">C230+D230+E230</f>
        <v>0</v>
      </c>
      <c r="I230" s="17">
        <f t="shared" ref="I230" si="155">IF((COUNTA(C230)=0),0,(C230)/(C230+E230))</f>
        <v>0</v>
      </c>
      <c r="J230" s="17">
        <f t="shared" ref="J230" si="156">IF((COUNTA(C230:D230)=0),0,(C230+D230)/(C230+D230+E230))</f>
        <v>0</v>
      </c>
      <c r="K230" s="77">
        <f>'Tableau 6'!P228</f>
        <v>68.5</v>
      </c>
      <c r="L230" s="35" t="str">
        <f t="shared" si="122"/>
        <v/>
      </c>
      <c r="M230" s="35" t="str">
        <f t="shared" si="123"/>
        <v/>
      </c>
      <c r="N230" s="79">
        <f>HLOOKUP($P$1,'Tableau 6'!$B$2:$Q$266,A230,FALSE)</f>
        <v>77.900000000000006</v>
      </c>
      <c r="O230" s="35" t="str">
        <f t="shared" ref="O230" si="157">IF(G230=0,"",(IF(AND($G230&lt;=$H230,$G230&gt;=0),BINOMDIST($G230,$H230,N230/100,0),"")))</f>
        <v/>
      </c>
      <c r="P230" s="35" t="str">
        <f t="shared" si="125"/>
        <v/>
      </c>
    </row>
    <row r="231" spans="1:16" s="6" customFormat="1">
      <c r="A231" s="82">
        <f>'Tableau 6'!A229</f>
        <v>228</v>
      </c>
      <c r="B231" s="85" t="str">
        <f>'Tableau 6'!B229</f>
        <v xml:space="preserve">Puits privé </v>
      </c>
      <c r="C231" s="26"/>
      <c r="D231" s="26"/>
      <c r="E231" s="26"/>
      <c r="F231" s="26"/>
      <c r="G231" s="75">
        <f t="shared" si="153"/>
        <v>0</v>
      </c>
      <c r="H231" s="75">
        <f t="shared" si="154"/>
        <v>0</v>
      </c>
      <c r="I231" s="17">
        <f t="shared" ref="I231:I243" si="158">IF((COUNTA(C231)=0),0,(C231)/(C231+E231))</f>
        <v>0</v>
      </c>
      <c r="J231" s="17">
        <f t="shared" ref="J231:J243" si="159">IF((COUNTA(C231:D231)=0),0,(C231+D231)/(C231+D231+E231))</f>
        <v>0</v>
      </c>
      <c r="K231" s="77">
        <f>'Tableau 6'!P229</f>
        <v>10.8</v>
      </c>
      <c r="L231" s="35" t="str">
        <f t="shared" si="122"/>
        <v/>
      </c>
      <c r="M231" s="35" t="str">
        <f t="shared" si="123"/>
        <v/>
      </c>
      <c r="N231" s="79">
        <f>HLOOKUP($P$1,'Tableau 6'!$B$2:$Q$266,A231,FALSE)</f>
        <v>7.1</v>
      </c>
      <c r="O231" s="35" t="str">
        <f t="shared" ref="O231:O243" si="160">IF(G231=0,"",(IF(AND($G231&lt;=$H231,$G231&gt;=0),BINOMDIST($G231,$H231,N231/100,0),"")))</f>
        <v/>
      </c>
      <c r="P231" s="35" t="str">
        <f t="shared" si="125"/>
        <v/>
      </c>
    </row>
    <row r="232" spans="1:16" s="6" customFormat="1">
      <c r="A232" s="82">
        <f>'Tableau 6'!A230</f>
        <v>229</v>
      </c>
      <c r="B232" s="85" t="str">
        <f>'Tableau 6'!B230</f>
        <v>Eau en bouteille achetée</v>
      </c>
      <c r="C232" s="26"/>
      <c r="D232" s="26"/>
      <c r="E232" s="26"/>
      <c r="F232" s="26"/>
      <c r="G232" s="75">
        <f t="shared" si="153"/>
        <v>0</v>
      </c>
      <c r="H232" s="75">
        <f t="shared" si="154"/>
        <v>0</v>
      </c>
      <c r="I232" s="17">
        <f t="shared" si="158"/>
        <v>0</v>
      </c>
      <c r="J232" s="17">
        <f t="shared" si="159"/>
        <v>0</v>
      </c>
      <c r="K232" s="77">
        <f>'Tableau 6'!P230</f>
        <v>18.8</v>
      </c>
      <c r="L232" s="35" t="str">
        <f t="shared" si="122"/>
        <v/>
      </c>
      <c r="M232" s="35" t="str">
        <f t="shared" si="123"/>
        <v/>
      </c>
      <c r="N232" s="79">
        <f>HLOOKUP($P$1,'Tableau 6'!$B$2:$Q$266,A232,FALSE)</f>
        <v>12.1</v>
      </c>
      <c r="O232" s="35" t="str">
        <f t="shared" si="160"/>
        <v/>
      </c>
      <c r="P232" s="35" t="str">
        <f t="shared" si="125"/>
        <v/>
      </c>
    </row>
    <row r="233" spans="1:16" s="6" customFormat="1" ht="22.5">
      <c r="A233" s="82">
        <f>'Tableau 6'!A231</f>
        <v>230</v>
      </c>
      <c r="B233" s="84" t="str">
        <f>'Tableau 6'!B231</f>
        <v>Avoir bu de l’eau d’un lac, d’une source ou d’une rivière (non traitée)</v>
      </c>
      <c r="C233" s="26"/>
      <c r="D233" s="26"/>
      <c r="E233" s="26"/>
      <c r="F233" s="26"/>
      <c r="G233" s="75">
        <f t="shared" si="153"/>
        <v>0</v>
      </c>
      <c r="H233" s="75">
        <f t="shared" si="154"/>
        <v>0</v>
      </c>
      <c r="I233" s="17">
        <f t="shared" si="158"/>
        <v>0</v>
      </c>
      <c r="J233" s="17">
        <f t="shared" si="159"/>
        <v>0</v>
      </c>
      <c r="K233" s="77">
        <f>'Tableau 6'!P231</f>
        <v>2.6</v>
      </c>
      <c r="L233" s="35" t="str">
        <f t="shared" si="122"/>
        <v/>
      </c>
      <c r="M233" s="35" t="str">
        <f t="shared" si="123"/>
        <v/>
      </c>
      <c r="N233" s="79">
        <f>HLOOKUP($P$1,'Tableau 6'!$B$2:$Q$266,A233,FALSE)</f>
        <v>3.2</v>
      </c>
      <c r="O233" s="35" t="str">
        <f t="shared" si="160"/>
        <v/>
      </c>
      <c r="P233" s="35" t="str">
        <f t="shared" si="125"/>
        <v/>
      </c>
    </row>
    <row r="234" spans="1:16" s="6" customFormat="1" ht="21.75" customHeight="1">
      <c r="A234" s="82">
        <f>'Tableau 6'!A232</f>
        <v>231</v>
      </c>
      <c r="B234" s="84" t="str">
        <f>'Tableau 6'!B232</f>
        <v>Retrouvé dans un plan d’eau pour nager</v>
      </c>
      <c r="C234" s="26"/>
      <c r="D234" s="26"/>
      <c r="E234" s="26"/>
      <c r="F234" s="26"/>
      <c r="G234" s="75">
        <f t="shared" si="153"/>
        <v>0</v>
      </c>
      <c r="H234" s="75">
        <f t="shared" si="154"/>
        <v>0</v>
      </c>
      <c r="I234" s="17">
        <f t="shared" si="158"/>
        <v>0</v>
      </c>
      <c r="J234" s="17">
        <f t="shared" si="159"/>
        <v>0</v>
      </c>
      <c r="K234" s="77">
        <f>'Tableau 6'!P232</f>
        <v>13.1</v>
      </c>
      <c r="L234" s="35" t="str">
        <f t="shared" si="122"/>
        <v/>
      </c>
      <c r="M234" s="35" t="str">
        <f t="shared" si="123"/>
        <v/>
      </c>
      <c r="N234" s="79">
        <f>HLOOKUP($P$1,'Tableau 6'!$B$2:$Q$266,A234,FALSE)</f>
        <v>18.600000000000001</v>
      </c>
      <c r="O234" s="35" t="str">
        <f t="shared" si="160"/>
        <v/>
      </c>
      <c r="P234" s="35" t="str">
        <f t="shared" si="125"/>
        <v/>
      </c>
    </row>
    <row r="235" spans="1:16" s="6" customFormat="1" ht="22.5">
      <c r="A235" s="82">
        <f>'Tableau 6'!A233</f>
        <v>232</v>
      </c>
      <c r="B235" s="85" t="str">
        <f>'Tableau 6'!B233</f>
        <v>Se rend dans n’importe quel type de bassin d’eau naturelle</v>
      </c>
      <c r="C235" s="26"/>
      <c r="D235" s="26"/>
      <c r="E235" s="26"/>
      <c r="F235" s="26"/>
      <c r="G235" s="75">
        <f t="shared" si="153"/>
        <v>0</v>
      </c>
      <c r="H235" s="75">
        <f t="shared" si="154"/>
        <v>0</v>
      </c>
      <c r="I235" s="17">
        <f t="shared" si="158"/>
        <v>0</v>
      </c>
      <c r="J235" s="17">
        <f t="shared" si="159"/>
        <v>0</v>
      </c>
      <c r="K235" s="77">
        <f>'Tableau 6'!P233</f>
        <v>4</v>
      </c>
      <c r="L235" s="35" t="str">
        <f t="shared" si="122"/>
        <v/>
      </c>
      <c r="M235" s="35" t="str">
        <f t="shared" si="123"/>
        <v/>
      </c>
      <c r="N235" s="79">
        <f>HLOOKUP($P$1,'Tableau 6'!$B$2:$Q$266,A235,FALSE)</f>
        <v>9.6</v>
      </c>
      <c r="O235" s="35" t="str">
        <f t="shared" si="160"/>
        <v/>
      </c>
      <c r="P235" s="35" t="str">
        <f t="shared" si="125"/>
        <v/>
      </c>
    </row>
    <row r="236" spans="1:16" s="6" customFormat="1">
      <c r="A236" s="82">
        <f>'Tableau 6'!A234</f>
        <v>233</v>
      </c>
      <c r="B236" s="87" t="str">
        <f>'Tableau 6'!B234</f>
        <v>Océan</v>
      </c>
      <c r="C236" s="26"/>
      <c r="D236" s="26"/>
      <c r="E236" s="26"/>
      <c r="F236" s="26"/>
      <c r="G236" s="75">
        <f t="shared" si="153"/>
        <v>0</v>
      </c>
      <c r="H236" s="75">
        <f t="shared" si="154"/>
        <v>0</v>
      </c>
      <c r="I236" s="17">
        <f t="shared" si="158"/>
        <v>0</v>
      </c>
      <c r="J236" s="17">
        <f t="shared" si="159"/>
        <v>0</v>
      </c>
      <c r="K236" s="77">
        <f>'Tableau 6'!P234</f>
        <v>1.2</v>
      </c>
      <c r="L236" s="35" t="str">
        <f t="shared" si="122"/>
        <v/>
      </c>
      <c r="M236" s="35" t="str">
        <f t="shared" si="123"/>
        <v/>
      </c>
      <c r="N236" s="79">
        <f>HLOOKUP($P$1,'Tableau 6'!$B$2:$Q$266,A236,FALSE)</f>
        <v>6.7</v>
      </c>
      <c r="O236" s="35" t="str">
        <f t="shared" si="160"/>
        <v/>
      </c>
      <c r="P236" s="35" t="str">
        <f t="shared" si="125"/>
        <v/>
      </c>
    </row>
    <row r="237" spans="1:16" s="6" customFormat="1">
      <c r="A237" s="82">
        <f>'Tableau 6'!A235</f>
        <v>234</v>
      </c>
      <c r="B237" s="87" t="str">
        <f>'Tableau 6'!B235</f>
        <v>Lac</v>
      </c>
      <c r="C237" s="26"/>
      <c r="D237" s="26"/>
      <c r="E237" s="26"/>
      <c r="F237" s="26"/>
      <c r="G237" s="75">
        <f t="shared" si="153"/>
        <v>0</v>
      </c>
      <c r="H237" s="75">
        <f t="shared" si="154"/>
        <v>0</v>
      </c>
      <c r="I237" s="17">
        <f t="shared" si="158"/>
        <v>0</v>
      </c>
      <c r="J237" s="17">
        <f t="shared" si="159"/>
        <v>0</v>
      </c>
      <c r="K237" s="77">
        <f>'Tableau 6'!P235</f>
        <v>2.6</v>
      </c>
      <c r="L237" s="35" t="str">
        <f t="shared" si="122"/>
        <v/>
      </c>
      <c r="M237" s="35" t="str">
        <f t="shared" si="123"/>
        <v/>
      </c>
      <c r="N237" s="79">
        <f>HLOOKUP($P$1,'Tableau 6'!$B$2:$Q$266,A237,FALSE)</f>
        <v>3.3</v>
      </c>
      <c r="O237" s="35" t="str">
        <f t="shared" si="160"/>
        <v/>
      </c>
      <c r="P237" s="35" t="str">
        <f t="shared" si="125"/>
        <v/>
      </c>
    </row>
    <row r="238" spans="1:16" s="6" customFormat="1">
      <c r="A238" s="82">
        <f>'Tableau 6'!A236</f>
        <v>235</v>
      </c>
      <c r="B238" s="87" t="str">
        <f>'Tableau 6'!B236</f>
        <v>Rivière</v>
      </c>
      <c r="C238" s="26"/>
      <c r="D238" s="26"/>
      <c r="E238" s="26"/>
      <c r="F238" s="26"/>
      <c r="G238" s="75">
        <f t="shared" si="153"/>
        <v>0</v>
      </c>
      <c r="H238" s="75">
        <f t="shared" si="154"/>
        <v>0</v>
      </c>
      <c r="I238" s="17">
        <f t="shared" si="158"/>
        <v>0</v>
      </c>
      <c r="J238" s="17">
        <f t="shared" si="159"/>
        <v>0</v>
      </c>
      <c r="K238" s="77">
        <f>'Tableau 6'!P236</f>
        <v>0.8</v>
      </c>
      <c r="L238" s="35" t="str">
        <f t="shared" si="122"/>
        <v/>
      </c>
      <c r="M238" s="35" t="str">
        <f t="shared" si="123"/>
        <v/>
      </c>
      <c r="N238" s="79">
        <f>HLOOKUP($P$1,'Tableau 6'!$B$2:$Q$266,A238,FALSE)</f>
        <v>1</v>
      </c>
      <c r="O238" s="35" t="str">
        <f t="shared" si="160"/>
        <v/>
      </c>
      <c r="P238" s="35" t="str">
        <f t="shared" si="125"/>
        <v/>
      </c>
    </row>
    <row r="239" spans="1:16" s="6" customFormat="1">
      <c r="A239" s="82">
        <f>'Tableau 6'!A237</f>
        <v>236</v>
      </c>
      <c r="B239" s="87" t="str">
        <f>'Tableau 6'!B237</f>
        <v>Source chaude naturelle</v>
      </c>
      <c r="C239" s="26"/>
      <c r="D239" s="26"/>
      <c r="E239" s="26"/>
      <c r="F239" s="26"/>
      <c r="G239" s="75">
        <f t="shared" si="153"/>
        <v>0</v>
      </c>
      <c r="H239" s="75">
        <f t="shared" si="154"/>
        <v>0</v>
      </c>
      <c r="I239" s="17">
        <f t="shared" si="158"/>
        <v>0</v>
      </c>
      <c r="J239" s="17">
        <f t="shared" si="159"/>
        <v>0</v>
      </c>
      <c r="K239" s="77">
        <f>'Tableau 6'!P237</f>
        <v>0.3</v>
      </c>
      <c r="L239" s="35" t="str">
        <f t="shared" si="122"/>
        <v/>
      </c>
      <c r="M239" s="35" t="str">
        <f t="shared" si="123"/>
        <v/>
      </c>
      <c r="N239" s="79">
        <f>HLOOKUP($P$1,'Tableau 6'!$B$2:$Q$266,A239,FALSE)</f>
        <v>0.2</v>
      </c>
      <c r="O239" s="35" t="str">
        <f t="shared" si="160"/>
        <v/>
      </c>
      <c r="P239" s="35" t="str">
        <f t="shared" si="125"/>
        <v/>
      </c>
    </row>
    <row r="240" spans="1:16" s="6" customFormat="1">
      <c r="A240" s="82">
        <f>'Tableau 6'!A238</f>
        <v>237</v>
      </c>
      <c r="B240" s="85" t="str">
        <f>'Tableau 6'!B238</f>
        <v>Piscine</v>
      </c>
      <c r="C240" s="26"/>
      <c r="D240" s="26"/>
      <c r="E240" s="26"/>
      <c r="F240" s="26"/>
      <c r="G240" s="75">
        <f t="shared" si="153"/>
        <v>0</v>
      </c>
      <c r="H240" s="75">
        <f t="shared" si="154"/>
        <v>0</v>
      </c>
      <c r="I240" s="17">
        <f t="shared" si="158"/>
        <v>0</v>
      </c>
      <c r="J240" s="17">
        <f t="shared" si="159"/>
        <v>0</v>
      </c>
      <c r="K240" s="77">
        <f>'Tableau 6'!P238</f>
        <v>9.6999999999999993</v>
      </c>
      <c r="L240" s="35" t="str">
        <f t="shared" si="122"/>
        <v/>
      </c>
      <c r="M240" s="35" t="str">
        <f t="shared" si="123"/>
        <v/>
      </c>
      <c r="N240" s="79">
        <f>HLOOKUP($P$1,'Tableau 6'!$B$2:$Q$266,A240,FALSE)</f>
        <v>13</v>
      </c>
      <c r="O240" s="35" t="str">
        <f t="shared" si="160"/>
        <v/>
      </c>
      <c r="P240" s="35" t="str">
        <f t="shared" si="125"/>
        <v/>
      </c>
    </row>
    <row r="241" spans="1:16" s="6" customFormat="1">
      <c r="A241" s="82">
        <f>'Tableau 6'!A239</f>
        <v>238</v>
      </c>
      <c r="B241" s="85" t="str">
        <f>'Tableau 6'!B239</f>
        <v xml:space="preserve">Cuve thermale </v>
      </c>
      <c r="C241" s="26"/>
      <c r="D241" s="26"/>
      <c r="E241" s="26"/>
      <c r="F241" s="26"/>
      <c r="G241" s="75">
        <f t="shared" si="153"/>
        <v>0</v>
      </c>
      <c r="H241" s="75">
        <f t="shared" si="154"/>
        <v>0</v>
      </c>
      <c r="I241" s="17">
        <f t="shared" si="158"/>
        <v>0</v>
      </c>
      <c r="J241" s="17">
        <f t="shared" si="159"/>
        <v>0</v>
      </c>
      <c r="K241" s="77">
        <f>'Tableau 6'!P239</f>
        <v>3.4</v>
      </c>
      <c r="L241" s="35" t="str">
        <f t="shared" si="122"/>
        <v/>
      </c>
      <c r="M241" s="35" t="str">
        <f t="shared" si="123"/>
        <v/>
      </c>
      <c r="N241" s="79">
        <f>HLOOKUP($P$1,'Tableau 6'!$B$2:$Q$266,A241,FALSE)</f>
        <v>5.7</v>
      </c>
      <c r="O241" s="35" t="str">
        <f t="shared" si="160"/>
        <v/>
      </c>
      <c r="P241" s="35" t="str">
        <f t="shared" si="125"/>
        <v/>
      </c>
    </row>
    <row r="242" spans="1:16" s="6" customFormat="1">
      <c r="A242" s="82">
        <f>'Tableau 6'!A240</f>
        <v>239</v>
      </c>
      <c r="B242" s="85" t="str">
        <f>'Tableau 6'!B240</f>
        <v xml:space="preserve">Parc aquatique </v>
      </c>
      <c r="C242" s="26"/>
      <c r="D242" s="26"/>
      <c r="E242" s="26"/>
      <c r="F242" s="26"/>
      <c r="G242" s="75">
        <f t="shared" si="153"/>
        <v>0</v>
      </c>
      <c r="H242" s="75">
        <f t="shared" si="154"/>
        <v>0</v>
      </c>
      <c r="I242" s="17">
        <f t="shared" si="158"/>
        <v>0</v>
      </c>
      <c r="J242" s="17">
        <f t="shared" si="159"/>
        <v>0</v>
      </c>
      <c r="K242" s="77">
        <f>'Tableau 6'!P240</f>
        <v>1.6</v>
      </c>
      <c r="L242" s="35" t="str">
        <f t="shared" si="122"/>
        <v/>
      </c>
      <c r="M242" s="35" t="str">
        <f t="shared" si="123"/>
        <v/>
      </c>
      <c r="N242" s="79">
        <f>HLOOKUP($P$1,'Tableau 6'!$B$2:$Q$266,A242,FALSE)</f>
        <v>1.3</v>
      </c>
      <c r="O242" s="35" t="str">
        <f t="shared" si="160"/>
        <v/>
      </c>
      <c r="P242" s="35" t="str">
        <f t="shared" si="125"/>
        <v/>
      </c>
    </row>
    <row r="243" spans="1:16" s="6" customFormat="1" ht="22.5">
      <c r="A243" s="82">
        <f>'Tableau 6'!A241</f>
        <v>240</v>
      </c>
      <c r="B243" s="84" t="str">
        <f>'Tableau 6'!B241</f>
        <v>Nager ou entrer dans un complexe de natation au cours des quatre dernières semaines</v>
      </c>
      <c r="C243" s="26"/>
      <c r="D243" s="26"/>
      <c r="E243" s="26"/>
      <c r="F243" s="26"/>
      <c r="G243" s="75">
        <f t="shared" si="153"/>
        <v>0</v>
      </c>
      <c r="H243" s="75">
        <f t="shared" si="154"/>
        <v>0</v>
      </c>
      <c r="I243" s="17">
        <f t="shared" si="158"/>
        <v>0</v>
      </c>
      <c r="J243" s="17">
        <f t="shared" si="159"/>
        <v>0</v>
      </c>
      <c r="K243" s="77">
        <f>'Tableau 6'!P241</f>
        <v>19.3</v>
      </c>
      <c r="L243" s="35" t="str">
        <f t="shared" si="122"/>
        <v/>
      </c>
      <c r="M243" s="35" t="str">
        <f t="shared" si="123"/>
        <v/>
      </c>
      <c r="N243" s="79">
        <f>HLOOKUP($P$1,'Tableau 6'!$B$2:$Q$266,A243,FALSE)</f>
        <v>25.5</v>
      </c>
      <c r="O243" s="35" t="str">
        <f t="shared" si="160"/>
        <v/>
      </c>
      <c r="P243" s="35" t="str">
        <f t="shared" si="125"/>
        <v/>
      </c>
    </row>
    <row r="244" spans="1:16" s="6" customFormat="1">
      <c r="A244" s="82">
        <f>'Tableau 6'!A242</f>
        <v>241</v>
      </c>
      <c r="B244" s="86" t="str">
        <f>'Tableau 6'!B242</f>
        <v>CONTACT AVEC DES ANIMAUX</v>
      </c>
      <c r="C244" s="27"/>
      <c r="D244" s="27"/>
      <c r="E244" s="27"/>
      <c r="F244" s="27"/>
      <c r="G244" s="80"/>
      <c r="H244" s="80"/>
      <c r="I244" s="81"/>
      <c r="J244" s="81"/>
      <c r="K244" s="109"/>
      <c r="L244" s="109"/>
      <c r="M244" s="109"/>
      <c r="N244" s="109"/>
      <c r="O244" s="109"/>
      <c r="P244" s="109"/>
    </row>
    <row r="245" spans="1:16" s="6" customFormat="1" ht="33.75">
      <c r="A245" s="82">
        <f>'Tableau 6'!A243</f>
        <v>242</v>
      </c>
      <c r="B245" s="84" t="str">
        <f>'Tableau 6'!B243</f>
        <v>Contact avec un animal ou avec des excréments, l’habitat ou la nourriture d’un animal</v>
      </c>
      <c r="C245" s="26"/>
      <c r="D245" s="26"/>
      <c r="E245" s="26"/>
      <c r="F245" s="26"/>
      <c r="G245" s="75">
        <f t="shared" ref="G245:G268" si="161">C245+D245</f>
        <v>0</v>
      </c>
      <c r="H245" s="75">
        <f t="shared" ref="H245:H268" si="162">C245+D245+E245</f>
        <v>0</v>
      </c>
      <c r="I245" s="17">
        <f t="shared" ref="I245" si="163">IF((COUNTA(C245)=0),0,(C245)/(C245+E245))</f>
        <v>0</v>
      </c>
      <c r="J245" s="17">
        <f t="shared" ref="J245" si="164">IF((COUNTA(C245:D245)=0),0,(C245+D245)/(C245+D245+E245))</f>
        <v>0</v>
      </c>
      <c r="K245" s="77">
        <f>'Tableau 6'!P243</f>
        <v>63.4</v>
      </c>
      <c r="L245" s="35" t="str">
        <f t="shared" si="122"/>
        <v/>
      </c>
      <c r="M245" s="35" t="str">
        <f t="shared" si="123"/>
        <v/>
      </c>
      <c r="N245" s="79">
        <f>HLOOKUP($P$1,'Tableau 6'!$B$2:$Q$266,A245,FALSE)</f>
        <v>66.8</v>
      </c>
      <c r="O245" s="35" t="str">
        <f t="shared" ref="O245" si="165">IF(G245=0,"",(IF(AND($G245&lt;=$H245,$G245&gt;=0),BINOMDIST($G245,$H245,N245/100,0),"")))</f>
        <v/>
      </c>
      <c r="P245" s="35" t="str">
        <f t="shared" si="125"/>
        <v/>
      </c>
    </row>
    <row r="246" spans="1:16" s="6" customFormat="1">
      <c r="A246" s="82">
        <f>'Tableau 6'!A244</f>
        <v>243</v>
      </c>
      <c r="B246" s="85" t="str">
        <f>'Tableau 6'!B244</f>
        <v>Chat</v>
      </c>
      <c r="C246" s="26"/>
      <c r="D246" s="26"/>
      <c r="E246" s="26"/>
      <c r="F246" s="26"/>
      <c r="G246" s="75">
        <f t="shared" si="161"/>
        <v>0</v>
      </c>
      <c r="H246" s="75">
        <f t="shared" si="162"/>
        <v>0</v>
      </c>
      <c r="I246" s="17">
        <f t="shared" ref="I246:I268" si="166">IF((COUNTA(C246)=0),0,(C246)/(C246+E246))</f>
        <v>0</v>
      </c>
      <c r="J246" s="17">
        <f t="shared" ref="J246:J268" si="167">IF((COUNTA(C246:D246)=0),0,(C246+D246)/(C246+D246+E246))</f>
        <v>0</v>
      </c>
      <c r="K246" s="77">
        <f>'Tableau 6'!P244</f>
        <v>31.9</v>
      </c>
      <c r="L246" s="35" t="str">
        <f t="shared" si="122"/>
        <v/>
      </c>
      <c r="M246" s="35" t="str">
        <f t="shared" si="123"/>
        <v/>
      </c>
      <c r="N246" s="79">
        <f>HLOOKUP($P$1,'Tableau 6'!$B$2:$Q$266,A246,FALSE)</f>
        <v>34.1</v>
      </c>
      <c r="O246" s="35" t="str">
        <f t="shared" ref="O246:O268" si="168">IF(G246=0,"",(IF(AND($G246&lt;=$H246,$G246&gt;=0),BINOMDIST($G246,$H246,N246/100,0),"")))</f>
        <v/>
      </c>
      <c r="P246" s="35" t="str">
        <f t="shared" si="125"/>
        <v/>
      </c>
    </row>
    <row r="247" spans="1:16" s="6" customFormat="1">
      <c r="A247" s="82">
        <f>'Tableau 6'!A245</f>
        <v>244</v>
      </c>
      <c r="B247" s="85" t="str">
        <f>'Tableau 6'!B245</f>
        <v>Chien</v>
      </c>
      <c r="C247" s="26"/>
      <c r="D247" s="26"/>
      <c r="E247" s="26"/>
      <c r="F247" s="26"/>
      <c r="G247" s="75">
        <f t="shared" si="161"/>
        <v>0</v>
      </c>
      <c r="H247" s="75">
        <f t="shared" si="162"/>
        <v>0</v>
      </c>
      <c r="I247" s="17">
        <f t="shared" si="166"/>
        <v>0</v>
      </c>
      <c r="J247" s="17">
        <f t="shared" si="167"/>
        <v>0</v>
      </c>
      <c r="K247" s="77">
        <f>'Tableau 6'!P245</f>
        <v>43.3</v>
      </c>
      <c r="L247" s="35" t="str">
        <f t="shared" si="122"/>
        <v/>
      </c>
      <c r="M247" s="35" t="str">
        <f t="shared" si="123"/>
        <v/>
      </c>
      <c r="N247" s="79">
        <f>HLOOKUP($P$1,'Tableau 6'!$B$2:$Q$266,A247,FALSE)</f>
        <v>50.7</v>
      </c>
      <c r="O247" s="35" t="str">
        <f t="shared" si="168"/>
        <v/>
      </c>
      <c r="P247" s="35" t="str">
        <f t="shared" si="125"/>
        <v/>
      </c>
    </row>
    <row r="248" spans="1:16" s="6" customFormat="1">
      <c r="A248" s="82">
        <f>'Tableau 6'!A246</f>
        <v>245</v>
      </c>
      <c r="B248" s="85" t="str">
        <f>'Tableau 6'!B246</f>
        <v>Oiseau</v>
      </c>
      <c r="C248" s="26"/>
      <c r="D248" s="26"/>
      <c r="E248" s="26"/>
      <c r="F248" s="26"/>
      <c r="G248" s="75">
        <f t="shared" si="161"/>
        <v>0</v>
      </c>
      <c r="H248" s="75">
        <f t="shared" si="162"/>
        <v>0</v>
      </c>
      <c r="I248" s="17">
        <f t="shared" si="166"/>
        <v>0</v>
      </c>
      <c r="J248" s="17">
        <f t="shared" si="167"/>
        <v>0</v>
      </c>
      <c r="K248" s="77">
        <f>'Tableau 6'!P246</f>
        <v>2.6</v>
      </c>
      <c r="L248" s="35" t="str">
        <f t="shared" si="122"/>
        <v/>
      </c>
      <c r="M248" s="35" t="str">
        <f t="shared" si="123"/>
        <v/>
      </c>
      <c r="N248" s="79">
        <f>HLOOKUP($P$1,'Tableau 6'!$B$2:$Q$266,A248,FALSE)</f>
        <v>3.3</v>
      </c>
      <c r="O248" s="35" t="str">
        <f t="shared" si="168"/>
        <v/>
      </c>
      <c r="P248" s="35" t="str">
        <f t="shared" si="125"/>
        <v/>
      </c>
    </row>
    <row r="249" spans="1:16" s="6" customFormat="1">
      <c r="A249" s="82">
        <f>'Tableau 6'!A247</f>
        <v>246</v>
      </c>
      <c r="B249" s="85" t="str">
        <f>'Tableau 6'!B247</f>
        <v>Reptile</v>
      </c>
      <c r="C249" s="26"/>
      <c r="D249" s="26"/>
      <c r="E249" s="26"/>
      <c r="F249" s="26"/>
      <c r="G249" s="75">
        <f t="shared" si="161"/>
        <v>0</v>
      </c>
      <c r="H249" s="75">
        <f t="shared" si="162"/>
        <v>0</v>
      </c>
      <c r="I249" s="17">
        <f t="shared" si="166"/>
        <v>0</v>
      </c>
      <c r="J249" s="17">
        <f t="shared" si="167"/>
        <v>0</v>
      </c>
      <c r="K249" s="77">
        <f>'Tableau 6'!P247</f>
        <v>1.6</v>
      </c>
      <c r="L249" s="35" t="str">
        <f t="shared" si="122"/>
        <v/>
      </c>
      <c r="M249" s="35" t="str">
        <f t="shared" si="123"/>
        <v/>
      </c>
      <c r="N249" s="79">
        <f>HLOOKUP($P$1,'Tableau 6'!$B$2:$Q$266,A249,FALSE)</f>
        <v>1.1000000000000001</v>
      </c>
      <c r="O249" s="35" t="str">
        <f t="shared" si="168"/>
        <v/>
      </c>
      <c r="P249" s="35" t="str">
        <f t="shared" si="125"/>
        <v/>
      </c>
    </row>
    <row r="250" spans="1:16" s="6" customFormat="1">
      <c r="A250" s="82">
        <f>'Tableau 6'!A248</f>
        <v>247</v>
      </c>
      <c r="B250" s="85" t="str">
        <f>'Tableau 6'!B248</f>
        <v>Amphibien</v>
      </c>
      <c r="C250" s="26"/>
      <c r="D250" s="26"/>
      <c r="E250" s="26"/>
      <c r="F250" s="26"/>
      <c r="G250" s="75">
        <f t="shared" si="161"/>
        <v>0</v>
      </c>
      <c r="H250" s="75">
        <f t="shared" si="162"/>
        <v>0</v>
      </c>
      <c r="I250" s="17">
        <f t="shared" si="166"/>
        <v>0</v>
      </c>
      <c r="J250" s="17">
        <f t="shared" si="167"/>
        <v>0</v>
      </c>
      <c r="K250" s="77">
        <f>'Tableau 6'!P248</f>
        <v>1.2</v>
      </c>
      <c r="L250" s="35" t="str">
        <f t="shared" si="122"/>
        <v/>
      </c>
      <c r="M250" s="35" t="str">
        <f t="shared" si="123"/>
        <v/>
      </c>
      <c r="N250" s="79">
        <f>HLOOKUP($P$1,'Tableau 6'!$B$2:$Q$266,A250,FALSE)</f>
        <v>2.9</v>
      </c>
      <c r="O250" s="35" t="str">
        <f t="shared" si="168"/>
        <v/>
      </c>
      <c r="P250" s="35" t="str">
        <f t="shared" si="125"/>
        <v/>
      </c>
    </row>
    <row r="251" spans="1:16" s="6" customFormat="1">
      <c r="A251" s="82">
        <f>'Tableau 6'!A249</f>
        <v>248</v>
      </c>
      <c r="B251" s="85" t="str">
        <f>'Tableau 6'!B249</f>
        <v>Rongeur ou petit animal de compagnie</v>
      </c>
      <c r="C251" s="26"/>
      <c r="D251" s="26"/>
      <c r="E251" s="26"/>
      <c r="F251" s="26"/>
      <c r="G251" s="75">
        <f t="shared" si="161"/>
        <v>0</v>
      </c>
      <c r="H251" s="75">
        <f t="shared" si="162"/>
        <v>0</v>
      </c>
      <c r="I251" s="17">
        <f t="shared" si="166"/>
        <v>0</v>
      </c>
      <c r="J251" s="17">
        <f t="shared" si="167"/>
        <v>0</v>
      </c>
      <c r="K251" s="77">
        <f>'Tableau 6'!P249</f>
        <v>3.4</v>
      </c>
      <c r="L251" s="35" t="str">
        <f t="shared" si="122"/>
        <v/>
      </c>
      <c r="M251" s="35" t="str">
        <f t="shared" si="123"/>
        <v/>
      </c>
      <c r="N251" s="79">
        <f>HLOOKUP($P$1,'Tableau 6'!$B$2:$Q$266,A251,FALSE)</f>
        <v>2.7</v>
      </c>
      <c r="O251" s="35" t="str">
        <f t="shared" si="168"/>
        <v/>
      </c>
      <c r="P251" s="35" t="str">
        <f t="shared" si="125"/>
        <v/>
      </c>
    </row>
    <row r="252" spans="1:16" s="6" customFormat="1">
      <c r="A252" s="82">
        <f>'Tableau 6'!A250</f>
        <v>249</v>
      </c>
      <c r="B252" s="85" t="str">
        <f>'Tableau 6'!B250</f>
        <v>Poisson ou aquarium</v>
      </c>
      <c r="C252" s="26"/>
      <c r="D252" s="26"/>
      <c r="E252" s="26"/>
      <c r="F252" s="26"/>
      <c r="G252" s="75">
        <f t="shared" si="161"/>
        <v>0</v>
      </c>
      <c r="H252" s="75">
        <f t="shared" si="162"/>
        <v>0</v>
      </c>
      <c r="I252" s="17">
        <f t="shared" si="166"/>
        <v>0</v>
      </c>
      <c r="J252" s="17">
        <f t="shared" si="167"/>
        <v>0</v>
      </c>
      <c r="K252" s="77">
        <f>'Tableau 6'!P250</f>
        <v>4.5</v>
      </c>
      <c r="L252" s="35" t="str">
        <f t="shared" si="122"/>
        <v/>
      </c>
      <c r="M252" s="35" t="str">
        <f t="shared" si="123"/>
        <v/>
      </c>
      <c r="N252" s="79">
        <f>HLOOKUP($P$1,'Tableau 6'!$B$2:$Q$266,A252,FALSE)</f>
        <v>3.7</v>
      </c>
      <c r="O252" s="35" t="str">
        <f t="shared" si="168"/>
        <v/>
      </c>
      <c r="P252" s="35" t="str">
        <f t="shared" si="125"/>
        <v/>
      </c>
    </row>
    <row r="253" spans="1:16" s="6" customFormat="1">
      <c r="A253" s="82">
        <f>'Tableau 6'!A251</f>
        <v>250</v>
      </c>
      <c r="B253" s="85" t="str">
        <f>'Tableau 6'!B251</f>
        <v>Vache</v>
      </c>
      <c r="C253" s="26"/>
      <c r="D253" s="26"/>
      <c r="E253" s="26"/>
      <c r="F253" s="26"/>
      <c r="G253" s="75">
        <f t="shared" si="161"/>
        <v>0</v>
      </c>
      <c r="H253" s="75">
        <f t="shared" si="162"/>
        <v>0</v>
      </c>
      <c r="I253" s="17">
        <f t="shared" si="166"/>
        <v>0</v>
      </c>
      <c r="J253" s="17">
        <f t="shared" si="167"/>
        <v>0</v>
      </c>
      <c r="K253" s="77">
        <f>'Tableau 6'!P251</f>
        <v>2.8</v>
      </c>
      <c r="L253" s="35" t="str">
        <f t="shared" si="122"/>
        <v/>
      </c>
      <c r="M253" s="35" t="str">
        <f t="shared" si="123"/>
        <v/>
      </c>
      <c r="N253" s="79">
        <f>HLOOKUP($P$1,'Tableau 6'!$B$2:$Q$266,A253,FALSE)</f>
        <v>2</v>
      </c>
      <c r="O253" s="35" t="str">
        <f t="shared" si="168"/>
        <v/>
      </c>
      <c r="P253" s="35" t="str">
        <f t="shared" si="125"/>
        <v/>
      </c>
    </row>
    <row r="254" spans="1:16" s="6" customFormat="1">
      <c r="A254" s="82">
        <f>'Tableau 6'!A252</f>
        <v>251</v>
      </c>
      <c r="B254" s="85" t="str">
        <f>'Tableau 6'!B252</f>
        <v>Chèvre, mouton ou agneau</v>
      </c>
      <c r="C254" s="26"/>
      <c r="D254" s="26"/>
      <c r="E254" s="26"/>
      <c r="F254" s="26"/>
      <c r="G254" s="75">
        <f t="shared" si="161"/>
        <v>0</v>
      </c>
      <c r="H254" s="75">
        <f t="shared" si="162"/>
        <v>0</v>
      </c>
      <c r="I254" s="17">
        <f t="shared" si="166"/>
        <v>0</v>
      </c>
      <c r="J254" s="17">
        <f t="shared" si="167"/>
        <v>0</v>
      </c>
      <c r="K254" s="77">
        <f>'Tableau 6'!P252</f>
        <v>2.1</v>
      </c>
      <c r="L254" s="35" t="str">
        <f t="shared" si="122"/>
        <v/>
      </c>
      <c r="M254" s="35" t="str">
        <f t="shared" si="123"/>
        <v/>
      </c>
      <c r="N254" s="79">
        <f>HLOOKUP($P$1,'Tableau 6'!$B$2:$Q$266,A254,FALSE)</f>
        <v>2.9</v>
      </c>
      <c r="O254" s="35" t="str">
        <f t="shared" si="168"/>
        <v/>
      </c>
      <c r="P254" s="35" t="str">
        <f t="shared" si="125"/>
        <v/>
      </c>
    </row>
    <row r="255" spans="1:16" s="6" customFormat="1">
      <c r="A255" s="82">
        <f>'Tableau 6'!A253</f>
        <v>252</v>
      </c>
      <c r="B255" s="85" t="str">
        <f>'Tableau 6'!B253</f>
        <v>Cheval</v>
      </c>
      <c r="C255" s="26"/>
      <c r="D255" s="26"/>
      <c r="E255" s="26"/>
      <c r="F255" s="26"/>
      <c r="G255" s="75">
        <f t="shared" si="161"/>
        <v>0</v>
      </c>
      <c r="H255" s="75">
        <f t="shared" si="162"/>
        <v>0</v>
      </c>
      <c r="I255" s="17">
        <f t="shared" si="166"/>
        <v>0</v>
      </c>
      <c r="J255" s="17">
        <f t="shared" si="167"/>
        <v>0</v>
      </c>
      <c r="K255" s="77">
        <f>'Tableau 6'!P253</f>
        <v>3.4</v>
      </c>
      <c r="L255" s="35" t="str">
        <f t="shared" si="122"/>
        <v/>
      </c>
      <c r="M255" s="35" t="str">
        <f t="shared" si="123"/>
        <v/>
      </c>
      <c r="N255" s="79">
        <f>HLOOKUP($P$1,'Tableau 6'!$B$2:$Q$266,A255,FALSE)</f>
        <v>4.2</v>
      </c>
      <c r="O255" s="35" t="str">
        <f t="shared" si="168"/>
        <v/>
      </c>
      <c r="P255" s="35" t="str">
        <f t="shared" si="125"/>
        <v/>
      </c>
    </row>
    <row r="256" spans="1:16" s="6" customFormat="1">
      <c r="A256" s="82">
        <f>'Tableau 6'!A254</f>
        <v>253</v>
      </c>
      <c r="B256" s="85" t="str">
        <f>'Tableau 6'!B254</f>
        <v>Cochon</v>
      </c>
      <c r="C256" s="26"/>
      <c r="D256" s="26"/>
      <c r="E256" s="26"/>
      <c r="F256" s="26"/>
      <c r="G256" s="75">
        <f t="shared" si="161"/>
        <v>0</v>
      </c>
      <c r="H256" s="75">
        <f t="shared" si="162"/>
        <v>0</v>
      </c>
      <c r="I256" s="17">
        <f t="shared" si="166"/>
        <v>0</v>
      </c>
      <c r="J256" s="17">
        <f t="shared" si="167"/>
        <v>0</v>
      </c>
      <c r="K256" s="77">
        <f>'Tableau 6'!P254</f>
        <v>1.2</v>
      </c>
      <c r="L256" s="35" t="str">
        <f t="shared" si="122"/>
        <v/>
      </c>
      <c r="M256" s="35" t="str">
        <f t="shared" si="123"/>
        <v/>
      </c>
      <c r="N256" s="79">
        <f>HLOOKUP($P$1,'Tableau 6'!$B$2:$Q$266,A256,FALSE)</f>
        <v>1.1000000000000001</v>
      </c>
      <c r="O256" s="35" t="str">
        <f t="shared" si="168"/>
        <v/>
      </c>
      <c r="P256" s="35" t="str">
        <f t="shared" si="125"/>
        <v/>
      </c>
    </row>
    <row r="257" spans="1:16" s="6" customFormat="1">
      <c r="A257" s="82">
        <f>'Tableau 6'!A255</f>
        <v>254</v>
      </c>
      <c r="B257" s="85" t="str">
        <f>'Tableau 6'!B255</f>
        <v xml:space="preserve">Volaille et bébé </v>
      </c>
      <c r="C257" s="26"/>
      <c r="D257" s="26"/>
      <c r="E257" s="26"/>
      <c r="F257" s="26"/>
      <c r="G257" s="75">
        <f t="shared" si="161"/>
        <v>0</v>
      </c>
      <c r="H257" s="75">
        <f t="shared" si="162"/>
        <v>0</v>
      </c>
      <c r="I257" s="17">
        <f t="shared" si="166"/>
        <v>0</v>
      </c>
      <c r="J257" s="17">
        <f t="shared" si="167"/>
        <v>0</v>
      </c>
      <c r="K257" s="77">
        <f>'Tableau 6'!P255</f>
        <v>2.8</v>
      </c>
      <c r="L257" s="35" t="str">
        <f t="shared" si="122"/>
        <v/>
      </c>
      <c r="M257" s="35" t="str">
        <f t="shared" si="123"/>
        <v/>
      </c>
      <c r="N257" s="79">
        <f>HLOOKUP($P$1,'Tableau 6'!$B$2:$Q$266,A257,FALSE)</f>
        <v>3.8</v>
      </c>
      <c r="O257" s="35" t="str">
        <f t="shared" si="168"/>
        <v/>
      </c>
      <c r="P257" s="35" t="str">
        <f t="shared" si="125"/>
        <v/>
      </c>
    </row>
    <row r="258" spans="1:16" s="6" customFormat="1" ht="22.5">
      <c r="A258" s="82">
        <f>'Tableau 6'!A256</f>
        <v>255</v>
      </c>
      <c r="B258" s="85" t="str">
        <f>'Tableau 6'!B256</f>
        <v>Manipulation de nourriture sèche pour animaux de compagnie</v>
      </c>
      <c r="C258" s="26"/>
      <c r="D258" s="26"/>
      <c r="E258" s="26"/>
      <c r="F258" s="26"/>
      <c r="G258" s="75">
        <f t="shared" si="161"/>
        <v>0</v>
      </c>
      <c r="H258" s="75">
        <f t="shared" si="162"/>
        <v>0</v>
      </c>
      <c r="I258" s="17">
        <f t="shared" si="166"/>
        <v>0</v>
      </c>
      <c r="J258" s="17">
        <f t="shared" si="167"/>
        <v>0</v>
      </c>
      <c r="K258" s="77">
        <f>'Tableau 6'!P256</f>
        <v>43</v>
      </c>
      <c r="L258" s="35" t="str">
        <f t="shared" si="122"/>
        <v/>
      </c>
      <c r="M258" s="35" t="str">
        <f t="shared" si="123"/>
        <v/>
      </c>
      <c r="N258" s="79">
        <f>HLOOKUP($P$1,'Tableau 6'!$B$2:$Q$266,A258,FALSE)</f>
        <v>47.4</v>
      </c>
      <c r="O258" s="35" t="str">
        <f t="shared" si="168"/>
        <v/>
      </c>
      <c r="P258" s="35" t="str">
        <f t="shared" si="125"/>
        <v/>
      </c>
    </row>
    <row r="259" spans="1:16" s="6" customFormat="1" ht="22.5">
      <c r="A259" s="82">
        <f>'Tableau 6'!A257</f>
        <v>256</v>
      </c>
      <c r="B259" s="85" t="str">
        <f>'Tableau 6'!B257</f>
        <v>Manipulation d’aliments en conserve ou humides pour animaux de compagnie</v>
      </c>
      <c r="C259" s="26"/>
      <c r="D259" s="26"/>
      <c r="E259" s="26"/>
      <c r="F259" s="26"/>
      <c r="G259" s="75">
        <f t="shared" si="161"/>
        <v>0</v>
      </c>
      <c r="H259" s="75">
        <f t="shared" si="162"/>
        <v>0</v>
      </c>
      <c r="I259" s="17">
        <f t="shared" si="166"/>
        <v>0</v>
      </c>
      <c r="J259" s="17">
        <f t="shared" si="167"/>
        <v>0</v>
      </c>
      <c r="K259" s="77">
        <f>'Tableau 6'!P257</f>
        <v>12.1</v>
      </c>
      <c r="L259" s="35" t="str">
        <f t="shared" si="122"/>
        <v/>
      </c>
      <c r="M259" s="35" t="str">
        <f t="shared" si="123"/>
        <v/>
      </c>
      <c r="N259" s="79">
        <f>HLOOKUP($P$1,'Tableau 6'!$B$2:$Q$266,A259,FALSE)</f>
        <v>14</v>
      </c>
      <c r="O259" s="35" t="str">
        <f t="shared" si="168"/>
        <v/>
      </c>
      <c r="P259" s="35" t="str">
        <f t="shared" si="125"/>
        <v/>
      </c>
    </row>
    <row r="260" spans="1:16" s="6" customFormat="1" ht="33.75">
      <c r="A260" s="82">
        <f>'Tableau 6'!A258</f>
        <v>257</v>
      </c>
      <c r="B260" s="85" t="str">
        <f>'Tableau 6'!B258</f>
        <v>Manipulation d’aliments crus pour animaux de compagnie (achetés en magasin ou préparés à la maison)</v>
      </c>
      <c r="C260" s="26"/>
      <c r="D260" s="26"/>
      <c r="E260" s="26"/>
      <c r="F260" s="26"/>
      <c r="G260" s="75">
        <f t="shared" si="161"/>
        <v>0</v>
      </c>
      <c r="H260" s="75">
        <f t="shared" si="162"/>
        <v>0</v>
      </c>
      <c r="I260" s="17">
        <f t="shared" si="166"/>
        <v>0</v>
      </c>
      <c r="J260" s="17">
        <f t="shared" si="167"/>
        <v>0</v>
      </c>
      <c r="K260" s="77">
        <f>'Tableau 6'!P258</f>
        <v>3.8</v>
      </c>
      <c r="L260" s="35" t="str">
        <f t="shared" si="122"/>
        <v/>
      </c>
      <c r="M260" s="35" t="str">
        <f t="shared" si="123"/>
        <v/>
      </c>
      <c r="N260" s="79">
        <f>HLOOKUP($P$1,'Tableau 6'!$B$2:$Q$266,A260,FALSE)</f>
        <v>4.8</v>
      </c>
      <c r="O260" s="35" t="str">
        <f t="shared" si="168"/>
        <v/>
      </c>
      <c r="P260" s="35" t="str">
        <f t="shared" si="125"/>
        <v/>
      </c>
    </row>
    <row r="261" spans="1:16" s="6" customFormat="1" ht="22.5">
      <c r="A261" s="82">
        <f>'Tableau 6'!A259</f>
        <v>258</v>
      </c>
      <c r="B261" s="85" t="str">
        <f>'Tableau 6'!B259</f>
        <v xml:space="preserve">Manipulation de gâteries faites de parties d’animaux </v>
      </c>
      <c r="C261" s="26"/>
      <c r="D261" s="26"/>
      <c r="E261" s="26"/>
      <c r="F261" s="26"/>
      <c r="G261" s="75">
        <f t="shared" si="161"/>
        <v>0</v>
      </c>
      <c r="H261" s="75">
        <f t="shared" si="162"/>
        <v>0</v>
      </c>
      <c r="I261" s="17">
        <f t="shared" si="166"/>
        <v>0</v>
      </c>
      <c r="J261" s="17">
        <f t="shared" si="167"/>
        <v>0</v>
      </c>
      <c r="K261" s="77">
        <f>'Tableau 6'!P259</f>
        <v>8.3000000000000007</v>
      </c>
      <c r="L261" s="35" t="str">
        <f t="shared" si="122"/>
        <v/>
      </c>
      <c r="M261" s="35" t="str">
        <f t="shared" si="123"/>
        <v/>
      </c>
      <c r="N261" s="79">
        <f>HLOOKUP($P$1,'Tableau 6'!$B$2:$Q$266,A261,FALSE)</f>
        <v>11</v>
      </c>
      <c r="O261" s="35" t="str">
        <f t="shared" si="168"/>
        <v/>
      </c>
      <c r="P261" s="35" t="str">
        <f t="shared" si="125"/>
        <v/>
      </c>
    </row>
    <row r="262" spans="1:16" s="6" customFormat="1" ht="22.5">
      <c r="A262" s="82">
        <f>'Tableau 6'!A260</f>
        <v>259</v>
      </c>
      <c r="B262" s="85" t="str">
        <f>'Tableau 6'!B260</f>
        <v xml:space="preserve">Manipulation de friandises transformées pour animaux </v>
      </c>
      <c r="C262" s="26"/>
      <c r="D262" s="26"/>
      <c r="E262" s="26"/>
      <c r="F262" s="26"/>
      <c r="G262" s="75">
        <f t="shared" si="161"/>
        <v>0</v>
      </c>
      <c r="H262" s="75">
        <f t="shared" si="162"/>
        <v>0</v>
      </c>
      <c r="I262" s="17">
        <f t="shared" si="166"/>
        <v>0</v>
      </c>
      <c r="J262" s="17">
        <f t="shared" si="167"/>
        <v>0</v>
      </c>
      <c r="K262" s="77">
        <f>'Tableau 6'!P260</f>
        <v>23.5</v>
      </c>
      <c r="L262" s="35" t="str">
        <f t="shared" si="122"/>
        <v/>
      </c>
      <c r="M262" s="35" t="str">
        <f t="shared" si="123"/>
        <v/>
      </c>
      <c r="N262" s="79">
        <f>HLOOKUP($P$1,'Tableau 6'!$B$2:$Q$266,A262,FALSE)</f>
        <v>25.7</v>
      </c>
      <c r="O262" s="35" t="str">
        <f t="shared" si="168"/>
        <v/>
      </c>
      <c r="P262" s="35" t="str">
        <f t="shared" si="125"/>
        <v/>
      </c>
    </row>
    <row r="263" spans="1:16" s="6" customFormat="1" ht="24" customHeight="1">
      <c r="A263" s="82">
        <f>'Tableau 6'!A261</f>
        <v>260</v>
      </c>
      <c r="B263" s="85" t="str">
        <f>'Tableau 6'!B261</f>
        <v xml:space="preserve">Manipulation de rongeurs ou d’insectes pour reptiles </v>
      </c>
      <c r="C263" s="26"/>
      <c r="D263" s="26"/>
      <c r="E263" s="26"/>
      <c r="F263" s="26"/>
      <c r="G263" s="75">
        <f t="shared" si="161"/>
        <v>0</v>
      </c>
      <c r="H263" s="75">
        <f t="shared" si="162"/>
        <v>0</v>
      </c>
      <c r="I263" s="17">
        <f t="shared" si="166"/>
        <v>0</v>
      </c>
      <c r="J263" s="17">
        <f t="shared" si="167"/>
        <v>0</v>
      </c>
      <c r="K263" s="77">
        <f>'Tableau 6'!P261</f>
        <v>1.3</v>
      </c>
      <c r="L263" s="35" t="str">
        <f t="shared" ref="L263:L268" si="169">IF(H263=0,"",(IF(AND($G263&lt;=$H263,$G263&gt;=0),BINOMDIST($G263,$H263,K263/100,0),"")))</f>
        <v/>
      </c>
      <c r="M263" s="35" t="str">
        <f t="shared" ref="M263:M268" si="170">IF(H263=0,"",(IF(AND(L263&lt;=0.05,J263*100&gt;K263),"Alerte",IF(AND(L263&lt;=0.05,J263*100&lt;K263),"protecteur",""))))</f>
        <v/>
      </c>
      <c r="N263" s="79">
        <f>HLOOKUP($P$1,'Tableau 6'!$B$2:$Q$266,A263,FALSE)</f>
        <v>0.8</v>
      </c>
      <c r="O263" s="35" t="str">
        <f t="shared" si="168"/>
        <v/>
      </c>
      <c r="P263" s="35" t="str">
        <f t="shared" ref="P263:P268" si="171">IF(H263=0,"",(IF(AND(O263&lt;=0.05,J263*100&gt;N263),"Alerte",IF(AND(O263&lt;=0.05,J263*100&lt;N263),"protecteur",""))))</f>
        <v/>
      </c>
    </row>
    <row r="264" spans="1:16" s="6" customFormat="1" ht="22.5">
      <c r="A264" s="82">
        <f>'Tableau 6'!A262</f>
        <v>261</v>
      </c>
      <c r="B264" s="85" t="str">
        <f>'Tableau 6'!B262</f>
        <v>Manipulation d’aliments pour animaux de la ferme et le bétail</v>
      </c>
      <c r="C264" s="26"/>
      <c r="D264" s="26"/>
      <c r="E264" s="26"/>
      <c r="F264" s="26"/>
      <c r="G264" s="75">
        <f t="shared" si="161"/>
        <v>0</v>
      </c>
      <c r="H264" s="75">
        <f t="shared" si="162"/>
        <v>0</v>
      </c>
      <c r="I264" s="17">
        <f t="shared" si="166"/>
        <v>0</v>
      </c>
      <c r="J264" s="17">
        <f t="shared" si="167"/>
        <v>0</v>
      </c>
      <c r="K264" s="77">
        <f>'Tableau 6'!P262</f>
        <v>3.8</v>
      </c>
      <c r="L264" s="35" t="str">
        <f t="shared" si="169"/>
        <v/>
      </c>
      <c r="M264" s="35" t="str">
        <f t="shared" si="170"/>
        <v/>
      </c>
      <c r="N264" s="79">
        <f>HLOOKUP($P$1,'Tableau 6'!$B$2:$Q$266,A264,FALSE)</f>
        <v>4.5999999999999996</v>
      </c>
      <c r="O264" s="35" t="str">
        <f t="shared" si="168"/>
        <v/>
      </c>
      <c r="P264" s="35" t="str">
        <f t="shared" si="171"/>
        <v/>
      </c>
    </row>
    <row r="265" spans="1:16" s="6" customFormat="1">
      <c r="A265" s="82">
        <f>'Tableau 6'!A263</f>
        <v>262</v>
      </c>
      <c r="B265" s="85" t="str">
        <f>'Tableau 6'!B263</f>
        <v>Visite d’un zoo pour enfants</v>
      </c>
      <c r="C265" s="26"/>
      <c r="D265" s="26"/>
      <c r="E265" s="26"/>
      <c r="F265" s="26"/>
      <c r="G265" s="75">
        <f t="shared" si="161"/>
        <v>0</v>
      </c>
      <c r="H265" s="75">
        <f t="shared" si="162"/>
        <v>0</v>
      </c>
      <c r="I265" s="17">
        <f t="shared" si="166"/>
        <v>0</v>
      </c>
      <c r="J265" s="17">
        <f t="shared" si="167"/>
        <v>0</v>
      </c>
      <c r="K265" s="77">
        <f>'Tableau 6'!P263</f>
        <v>1.1000000000000001</v>
      </c>
      <c r="L265" s="35" t="str">
        <f t="shared" si="169"/>
        <v/>
      </c>
      <c r="M265" s="35" t="str">
        <f t="shared" si="170"/>
        <v/>
      </c>
      <c r="N265" s="79">
        <f>HLOOKUP($P$1,'Tableau 6'!$B$2:$Q$266,A265,FALSE)</f>
        <v>0.5</v>
      </c>
      <c r="O265" s="35" t="str">
        <f t="shared" si="168"/>
        <v/>
      </c>
      <c r="P265" s="35" t="str">
        <f t="shared" si="171"/>
        <v/>
      </c>
    </row>
    <row r="266" spans="1:16" s="6" customFormat="1">
      <c r="A266" s="82">
        <f>'Tableau 6'!A264</f>
        <v>263</v>
      </c>
      <c r="B266" s="85" t="str">
        <f>'Tableau 6'!B264</f>
        <v>Visite d’une ferme ou d’une grange</v>
      </c>
      <c r="C266" s="26"/>
      <c r="D266" s="26"/>
      <c r="E266" s="26"/>
      <c r="F266" s="26"/>
      <c r="G266" s="75">
        <f t="shared" si="161"/>
        <v>0</v>
      </c>
      <c r="H266" s="75">
        <f t="shared" si="162"/>
        <v>0</v>
      </c>
      <c r="I266" s="17">
        <f t="shared" si="166"/>
        <v>0</v>
      </c>
      <c r="J266" s="17">
        <f t="shared" si="167"/>
        <v>0</v>
      </c>
      <c r="K266" s="77">
        <f>'Tableau 6'!P264</f>
        <v>6.9</v>
      </c>
      <c r="L266" s="35" t="str">
        <f t="shared" si="169"/>
        <v/>
      </c>
      <c r="M266" s="35" t="str">
        <f t="shared" si="170"/>
        <v/>
      </c>
      <c r="N266" s="79">
        <f>HLOOKUP($P$1,'Tableau 6'!$B$2:$Q$266,A266,FALSE)</f>
        <v>8</v>
      </c>
      <c r="O266" s="35" t="str">
        <f t="shared" si="168"/>
        <v/>
      </c>
      <c r="P266" s="35" t="str">
        <f t="shared" si="171"/>
        <v/>
      </c>
    </row>
    <row r="267" spans="1:16" s="6" customFormat="1">
      <c r="A267" s="82">
        <f>'Tableau 6'!A265</f>
        <v>264</v>
      </c>
      <c r="B267" s="85" t="str">
        <f>'Tableau 6'!B265</f>
        <v xml:space="preserve">Visite d’une foire agricole </v>
      </c>
      <c r="C267" s="26"/>
      <c r="D267" s="26"/>
      <c r="E267" s="26"/>
      <c r="F267" s="26"/>
      <c r="G267" s="75">
        <f t="shared" si="161"/>
        <v>0</v>
      </c>
      <c r="H267" s="75">
        <f t="shared" si="162"/>
        <v>0</v>
      </c>
      <c r="I267" s="17">
        <f t="shared" si="166"/>
        <v>0</v>
      </c>
      <c r="J267" s="17">
        <f t="shared" si="167"/>
        <v>0</v>
      </c>
      <c r="K267" s="77">
        <f>'Tableau 6'!P265</f>
        <v>1.3</v>
      </c>
      <c r="L267" s="35" t="str">
        <f t="shared" si="169"/>
        <v/>
      </c>
      <c r="M267" s="35" t="str">
        <f t="shared" si="170"/>
        <v/>
      </c>
      <c r="N267" s="79">
        <f>HLOOKUP($P$1,'Tableau 6'!$B$2:$Q$266,A267,FALSE)</f>
        <v>2</v>
      </c>
      <c r="O267" s="35" t="str">
        <f t="shared" si="168"/>
        <v/>
      </c>
      <c r="P267" s="35" t="str">
        <f t="shared" si="171"/>
        <v/>
      </c>
    </row>
    <row r="268" spans="1:16" s="6" customFormat="1">
      <c r="A268" s="82">
        <f>'Tableau 6'!A266</f>
        <v>265</v>
      </c>
      <c r="B268" s="85" t="str">
        <f>'Tableau 6'!B266</f>
        <v>Visite d’une animalerie</v>
      </c>
      <c r="C268" s="26"/>
      <c r="D268" s="26"/>
      <c r="E268" s="26"/>
      <c r="F268" s="26"/>
      <c r="G268" s="75">
        <f t="shared" si="161"/>
        <v>0</v>
      </c>
      <c r="H268" s="75">
        <f t="shared" si="162"/>
        <v>0</v>
      </c>
      <c r="I268" s="17">
        <f t="shared" si="166"/>
        <v>0</v>
      </c>
      <c r="J268" s="17">
        <f t="shared" si="167"/>
        <v>0</v>
      </c>
      <c r="K268" s="77">
        <f>'Tableau 6'!P266</f>
        <v>4.5</v>
      </c>
      <c r="L268" s="35" t="str">
        <f t="shared" si="169"/>
        <v/>
      </c>
      <c r="M268" s="35" t="str">
        <f t="shared" si="170"/>
        <v/>
      </c>
      <c r="N268" s="79">
        <f>HLOOKUP($P$1,'Tableau 6'!$B$2:$Q$266,A268,FALSE)</f>
        <v>6</v>
      </c>
      <c r="O268" s="35" t="str">
        <f t="shared" si="168"/>
        <v/>
      </c>
      <c r="P268" s="35" t="str">
        <f t="shared" si="171"/>
        <v/>
      </c>
    </row>
    <row r="269" spans="1:16" s="6" customFormat="1">
      <c r="A269" s="10"/>
      <c r="B269" s="68" t="s">
        <v>586</v>
      </c>
      <c r="M269" s="33"/>
    </row>
    <row r="270" spans="1:16">
      <c r="B270" s="67" t="s">
        <v>583</v>
      </c>
    </row>
  </sheetData>
  <sheetProtection sheet="1" objects="1" scenarios="1"/>
  <protectedRanges>
    <protectedRange sqref="C6:F268" name="Range1"/>
    <protectedRange sqref="P1" name="Range2"/>
  </protectedRanges>
  <mergeCells count="9">
    <mergeCell ref="N1:O1"/>
    <mergeCell ref="A3:A4"/>
    <mergeCell ref="B3:B4"/>
    <mergeCell ref="C3:F3"/>
    <mergeCell ref="G3:H3"/>
    <mergeCell ref="I3:J3"/>
    <mergeCell ref="K3:K4"/>
    <mergeCell ref="L3:M3"/>
    <mergeCell ref="O3:P3"/>
  </mergeCells>
  <conditionalFormatting sqref="P1">
    <cfRule type="containsErrors" dxfId="108" priority="539" stopIfTrue="1">
      <formula>ISERROR(P1)</formula>
    </cfRule>
  </conditionalFormatting>
  <conditionalFormatting sqref="M4">
    <cfRule type="containsErrors" dxfId="107" priority="538" stopIfTrue="1">
      <formula>ISERROR(M4)</formula>
    </cfRule>
  </conditionalFormatting>
  <conditionalFormatting sqref="P4">
    <cfRule type="containsErrors" dxfId="106" priority="503" stopIfTrue="1">
      <formula>ISERROR(P4)</formula>
    </cfRule>
  </conditionalFormatting>
  <conditionalFormatting sqref="O229">
    <cfRule type="containsBlanks" priority="258" stopIfTrue="1">
      <formula>LEN(TRIM(O229))=0</formula>
    </cfRule>
    <cfRule type="containsText" dxfId="105" priority="259" stopIfTrue="1" operator="containsText" text="pas de données">
      <formula>NOT(ISERROR(SEARCH("pas de données",O229)))</formula>
    </cfRule>
    <cfRule type="cellIs" dxfId="104" priority="260" operator="lessThan">
      <formula>0.05</formula>
    </cfRule>
  </conditionalFormatting>
  <conditionalFormatting sqref="L6:L42 L229:L243 L223:L227 L218:L221 L209:L216 L200:L207 L186:L198 L176:L184 L173:L174 L160:L171 L150:L158 L140:L148 L128:L138 L122:L126 L109:L120 L96:L107 L67:L94 L58:L65 L44:L56 L245:L268">
    <cfRule type="cellIs" dxfId="103" priority="239" operator="equal">
      <formula>"Alert"</formula>
    </cfRule>
    <cfRule type="containsBlanks" priority="240" stopIfTrue="1">
      <formula>LEN(TRIM(L6))=0</formula>
    </cfRule>
    <cfRule type="containsText" dxfId="102" priority="241" stopIfTrue="1" operator="containsText" text="no data">
      <formula>NOT(ISERROR(SEARCH("no data",L6)))</formula>
    </cfRule>
    <cfRule type="cellIs" dxfId="101" priority="242" operator="lessThan">
      <formula>0.05</formula>
    </cfRule>
  </conditionalFormatting>
  <conditionalFormatting sqref="M6:M42 M245:M268 M229:M243 M223:M227 M218:M221 M209:M216 M200:M207 M186:M198 M176:M184 M173:M174 M160:M171 M150:M158 M140:M148 M128:M138 M122:M126 M109:M120 M96:M107 M67:M94 M58:M65 M44:M56">
    <cfRule type="cellIs" dxfId="100" priority="235" operator="equal">
      <formula>"Alert"</formula>
    </cfRule>
    <cfRule type="containsBlanks" priority="236" stopIfTrue="1">
      <formula>LEN(TRIM(M6))=0</formula>
    </cfRule>
    <cfRule type="containsText" dxfId="99" priority="237" stopIfTrue="1" operator="containsText" text="no data">
      <formula>NOT(ISERROR(SEARCH("no data",M6)))</formula>
    </cfRule>
    <cfRule type="cellIs" dxfId="98" priority="238" operator="lessThan">
      <formula>0.05</formula>
    </cfRule>
  </conditionalFormatting>
  <conditionalFormatting sqref="O6:P42 P245:P268 P229:P243 P223:P227 P218:P221 P209:P216 P200:P207 P186:P198 P176:P184 P173:P174 P160:P171 P150:P158 P140:P148 P128:P138 P122:P126 P109:P120 P96:P107 P67:P94 P58:P65 P44:P56">
    <cfRule type="cellIs" dxfId="97" priority="231" operator="equal">
      <formula>"Alert"</formula>
    </cfRule>
    <cfRule type="containsBlanks" priority="232" stopIfTrue="1">
      <formula>LEN(TRIM(O6))=0</formula>
    </cfRule>
    <cfRule type="containsText" dxfId="96" priority="233" stopIfTrue="1" operator="containsText" text="no data">
      <formula>NOT(ISERROR(SEARCH("no data",O6)))</formula>
    </cfRule>
    <cfRule type="cellIs" dxfId="95" priority="234" operator="lessThan">
      <formula>0.05</formula>
    </cfRule>
  </conditionalFormatting>
  <conditionalFormatting sqref="O44:O56">
    <cfRule type="cellIs" dxfId="94" priority="219" operator="equal">
      <formula>"Alert"</formula>
    </cfRule>
    <cfRule type="containsBlanks" priority="220" stopIfTrue="1">
      <formula>LEN(TRIM(O44))=0</formula>
    </cfRule>
    <cfRule type="containsText" dxfId="93" priority="221" stopIfTrue="1" operator="containsText" text="no data">
      <formula>NOT(ISERROR(SEARCH("no data",O44)))</formula>
    </cfRule>
    <cfRule type="cellIs" dxfId="92" priority="222" operator="lessThan">
      <formula>0.05</formula>
    </cfRule>
  </conditionalFormatting>
  <conditionalFormatting sqref="O58:O65">
    <cfRule type="cellIs" dxfId="91" priority="207" operator="equal">
      <formula>"Alert"</formula>
    </cfRule>
    <cfRule type="containsBlanks" priority="208" stopIfTrue="1">
      <formula>LEN(TRIM(O58))=0</formula>
    </cfRule>
    <cfRule type="containsText" dxfId="90" priority="209" stopIfTrue="1" operator="containsText" text="no data">
      <formula>NOT(ISERROR(SEARCH("no data",O58)))</formula>
    </cfRule>
    <cfRule type="cellIs" dxfId="89" priority="210" operator="lessThan">
      <formula>0.05</formula>
    </cfRule>
  </conditionalFormatting>
  <conditionalFormatting sqref="O67:O94">
    <cfRule type="cellIs" dxfId="88" priority="195" operator="equal">
      <formula>"Alert"</formula>
    </cfRule>
    <cfRule type="containsBlanks" priority="196" stopIfTrue="1">
      <formula>LEN(TRIM(O67))=0</formula>
    </cfRule>
    <cfRule type="containsText" dxfId="87" priority="197" stopIfTrue="1" operator="containsText" text="no data">
      <formula>NOT(ISERROR(SEARCH("no data",O67)))</formula>
    </cfRule>
    <cfRule type="cellIs" dxfId="86" priority="198" operator="lessThan">
      <formula>0.05</formula>
    </cfRule>
  </conditionalFormatting>
  <conditionalFormatting sqref="O96:O107">
    <cfRule type="cellIs" dxfId="85" priority="183" operator="equal">
      <formula>"Alert"</formula>
    </cfRule>
    <cfRule type="containsBlanks" priority="184" stopIfTrue="1">
      <formula>LEN(TRIM(O96))=0</formula>
    </cfRule>
    <cfRule type="containsText" dxfId="84" priority="185" stopIfTrue="1" operator="containsText" text="no data">
      <formula>NOT(ISERROR(SEARCH("no data",O96)))</formula>
    </cfRule>
    <cfRule type="cellIs" dxfId="83" priority="186" operator="lessThan">
      <formula>0.05</formula>
    </cfRule>
  </conditionalFormatting>
  <conditionalFormatting sqref="O109:O120">
    <cfRule type="cellIs" dxfId="82" priority="171" operator="equal">
      <formula>"Alert"</formula>
    </cfRule>
    <cfRule type="containsBlanks" priority="172" stopIfTrue="1">
      <formula>LEN(TRIM(O109))=0</formula>
    </cfRule>
    <cfRule type="containsText" dxfId="81" priority="173" stopIfTrue="1" operator="containsText" text="no data">
      <formula>NOT(ISERROR(SEARCH("no data",O109)))</formula>
    </cfRule>
    <cfRule type="cellIs" dxfId="80" priority="174" operator="lessThan">
      <formula>0.05</formula>
    </cfRule>
  </conditionalFormatting>
  <conditionalFormatting sqref="O122:O126">
    <cfRule type="cellIs" dxfId="79" priority="159" operator="equal">
      <formula>"Alert"</formula>
    </cfRule>
    <cfRule type="containsBlanks" priority="160" stopIfTrue="1">
      <formula>LEN(TRIM(O122))=0</formula>
    </cfRule>
    <cfRule type="containsText" dxfId="78" priority="161" stopIfTrue="1" operator="containsText" text="no data">
      <formula>NOT(ISERROR(SEARCH("no data",O122)))</formula>
    </cfRule>
    <cfRule type="cellIs" dxfId="77" priority="162" operator="lessThan">
      <formula>0.05</formula>
    </cfRule>
  </conditionalFormatting>
  <conditionalFormatting sqref="O128:O138">
    <cfRule type="cellIs" dxfId="76" priority="147" operator="equal">
      <formula>"Alert"</formula>
    </cfRule>
    <cfRule type="containsBlanks" priority="148" stopIfTrue="1">
      <formula>LEN(TRIM(O128))=0</formula>
    </cfRule>
    <cfRule type="containsText" dxfId="75" priority="149" stopIfTrue="1" operator="containsText" text="no data">
      <formula>NOT(ISERROR(SEARCH("no data",O128)))</formula>
    </cfRule>
    <cfRule type="cellIs" dxfId="74" priority="150" operator="lessThan">
      <formula>0.05</formula>
    </cfRule>
  </conditionalFormatting>
  <conditionalFormatting sqref="O140:O148">
    <cfRule type="cellIs" dxfId="73" priority="135" operator="equal">
      <formula>"Alert"</formula>
    </cfRule>
    <cfRule type="containsBlanks" priority="136" stopIfTrue="1">
      <formula>LEN(TRIM(O140))=0</formula>
    </cfRule>
    <cfRule type="containsText" dxfId="72" priority="137" stopIfTrue="1" operator="containsText" text="no data">
      <formula>NOT(ISERROR(SEARCH("no data",O140)))</formula>
    </cfRule>
    <cfRule type="cellIs" dxfId="71" priority="138" operator="lessThan">
      <formula>0.05</formula>
    </cfRule>
  </conditionalFormatting>
  <conditionalFormatting sqref="O150:O158">
    <cfRule type="cellIs" dxfId="70" priority="123" operator="equal">
      <formula>"Alert"</formula>
    </cfRule>
    <cfRule type="containsBlanks" priority="124" stopIfTrue="1">
      <formula>LEN(TRIM(O150))=0</formula>
    </cfRule>
    <cfRule type="containsText" dxfId="69" priority="125" stopIfTrue="1" operator="containsText" text="no data">
      <formula>NOT(ISERROR(SEARCH("no data",O150)))</formula>
    </cfRule>
    <cfRule type="cellIs" dxfId="68" priority="126" operator="lessThan">
      <formula>0.05</formula>
    </cfRule>
  </conditionalFormatting>
  <conditionalFormatting sqref="O160:O171">
    <cfRule type="cellIs" dxfId="67" priority="111" operator="equal">
      <formula>"Alert"</formula>
    </cfRule>
    <cfRule type="containsBlanks" priority="112" stopIfTrue="1">
      <formula>LEN(TRIM(O160))=0</formula>
    </cfRule>
    <cfRule type="containsText" dxfId="66" priority="113" stopIfTrue="1" operator="containsText" text="no data">
      <formula>NOT(ISERROR(SEARCH("no data",O160)))</formula>
    </cfRule>
    <cfRule type="cellIs" dxfId="65" priority="114" operator="lessThan">
      <formula>0.05</formula>
    </cfRule>
  </conditionalFormatting>
  <conditionalFormatting sqref="O173:O174">
    <cfRule type="cellIs" dxfId="64" priority="99" operator="equal">
      <formula>"Alert"</formula>
    </cfRule>
    <cfRule type="containsBlanks" priority="100" stopIfTrue="1">
      <formula>LEN(TRIM(O173))=0</formula>
    </cfRule>
    <cfRule type="containsText" dxfId="63" priority="101" stopIfTrue="1" operator="containsText" text="no data">
      <formula>NOT(ISERROR(SEARCH("no data",O173)))</formula>
    </cfRule>
    <cfRule type="cellIs" dxfId="62" priority="102" operator="lessThan">
      <formula>0.05</formula>
    </cfRule>
  </conditionalFormatting>
  <conditionalFormatting sqref="O176:O184">
    <cfRule type="cellIs" dxfId="61" priority="87" operator="equal">
      <formula>"Alert"</formula>
    </cfRule>
    <cfRule type="containsBlanks" priority="88" stopIfTrue="1">
      <formula>LEN(TRIM(O176))=0</formula>
    </cfRule>
    <cfRule type="containsText" dxfId="60" priority="89" stopIfTrue="1" operator="containsText" text="no data">
      <formula>NOT(ISERROR(SEARCH("no data",O176)))</formula>
    </cfRule>
    <cfRule type="cellIs" dxfId="59" priority="90" operator="lessThan">
      <formula>0.05</formula>
    </cfRule>
  </conditionalFormatting>
  <conditionalFormatting sqref="O186:O198">
    <cfRule type="cellIs" dxfId="58" priority="75" operator="equal">
      <formula>"Alert"</formula>
    </cfRule>
    <cfRule type="containsBlanks" priority="76" stopIfTrue="1">
      <formula>LEN(TRIM(O186))=0</formula>
    </cfRule>
    <cfRule type="containsText" dxfId="57" priority="77" stopIfTrue="1" operator="containsText" text="no data">
      <formula>NOT(ISERROR(SEARCH("no data",O186)))</formula>
    </cfRule>
    <cfRule type="cellIs" dxfId="56" priority="78" operator="lessThan">
      <formula>0.05</formula>
    </cfRule>
  </conditionalFormatting>
  <conditionalFormatting sqref="O200:O207">
    <cfRule type="cellIs" dxfId="55" priority="63" operator="equal">
      <formula>"Alert"</formula>
    </cfRule>
    <cfRule type="containsBlanks" priority="64" stopIfTrue="1">
      <formula>LEN(TRIM(O200))=0</formula>
    </cfRule>
    <cfRule type="containsText" dxfId="54" priority="65" stopIfTrue="1" operator="containsText" text="no data">
      <formula>NOT(ISERROR(SEARCH("no data",O200)))</formula>
    </cfRule>
    <cfRule type="cellIs" dxfId="53" priority="66" operator="lessThan">
      <formula>0.05</formula>
    </cfRule>
  </conditionalFormatting>
  <conditionalFormatting sqref="O209:O216">
    <cfRule type="cellIs" dxfId="52" priority="51" operator="equal">
      <formula>"Alert"</formula>
    </cfRule>
    <cfRule type="containsBlanks" priority="52" stopIfTrue="1">
      <formula>LEN(TRIM(O209))=0</formula>
    </cfRule>
    <cfRule type="containsText" dxfId="51" priority="53" stopIfTrue="1" operator="containsText" text="no data">
      <formula>NOT(ISERROR(SEARCH("no data",O209)))</formula>
    </cfRule>
    <cfRule type="cellIs" dxfId="50" priority="54" operator="lessThan">
      <formula>0.05</formula>
    </cfRule>
  </conditionalFormatting>
  <conditionalFormatting sqref="O218:O221">
    <cfRule type="cellIs" dxfId="49" priority="39" operator="equal">
      <formula>"Alert"</formula>
    </cfRule>
    <cfRule type="containsBlanks" priority="40" stopIfTrue="1">
      <formula>LEN(TRIM(O218))=0</formula>
    </cfRule>
    <cfRule type="containsText" dxfId="48" priority="41" stopIfTrue="1" operator="containsText" text="no data">
      <formula>NOT(ISERROR(SEARCH("no data",O218)))</formula>
    </cfRule>
    <cfRule type="cellIs" dxfId="47" priority="42" operator="lessThan">
      <formula>0.05</formula>
    </cfRule>
  </conditionalFormatting>
  <conditionalFormatting sqref="O223:O227">
    <cfRule type="cellIs" dxfId="46" priority="27" operator="equal">
      <formula>"Alert"</formula>
    </cfRule>
    <cfRule type="containsBlanks" priority="28" stopIfTrue="1">
      <formula>LEN(TRIM(O223))=0</formula>
    </cfRule>
    <cfRule type="containsText" dxfId="45" priority="29" stopIfTrue="1" operator="containsText" text="no data">
      <formula>NOT(ISERROR(SEARCH("no data",O223)))</formula>
    </cfRule>
    <cfRule type="cellIs" dxfId="44" priority="30" operator="lessThan">
      <formula>0.05</formula>
    </cfRule>
  </conditionalFormatting>
  <conditionalFormatting sqref="O230:O243">
    <cfRule type="cellIs" dxfId="43" priority="15" operator="equal">
      <formula>"Alert"</formula>
    </cfRule>
    <cfRule type="containsBlanks" priority="16" stopIfTrue="1">
      <formula>LEN(TRIM(O230))=0</formula>
    </cfRule>
    <cfRule type="containsText" dxfId="42" priority="17" stopIfTrue="1" operator="containsText" text="no data">
      <formula>NOT(ISERROR(SEARCH("no data",O230)))</formula>
    </cfRule>
    <cfRule type="cellIs" dxfId="41" priority="18" operator="lessThan">
      <formula>0.05</formula>
    </cfRule>
  </conditionalFormatting>
  <conditionalFormatting sqref="O245:O268">
    <cfRule type="cellIs" dxfId="40" priority="3" operator="equal">
      <formula>"Alert"</formula>
    </cfRule>
    <cfRule type="containsBlanks" priority="4" stopIfTrue="1">
      <formula>LEN(TRIM(O245))=0</formula>
    </cfRule>
    <cfRule type="containsText" dxfId="39" priority="5" stopIfTrue="1" operator="containsText" text="no data">
      <formula>NOT(ISERROR(SEARCH("no data",O245)))</formula>
    </cfRule>
    <cfRule type="cellIs" dxfId="38" priority="6" operator="lessThan">
      <formula>0.05</formula>
    </cfRule>
  </conditionalFormatting>
  <conditionalFormatting sqref="M1:M42 P1:P42 P245:P1048576 M245:M1048576 P229:P243 M229:M243 P223:P227 M223:M227 P218:P221 M218:M221 P209:P216 M209:M216 P200:P207 M200:M207 P186:P198 M186:M198 M176:M184 P176:P184 P173:P174 M173:M174 P160:P171 M160:M171 P150:P158 M150:M158 P140:P148 M140:M148 P128:P138 M128:M138 P122:P126 M122:M126 P109:P120 M109:M120 P96:P107 M96:M107 P67:P94 M67:M94 P58:P65 M58:M65 P44:P56 M44:M56">
    <cfRule type="cellIs" dxfId="37" priority="1" operator="equal">
      <formula>"Alerte"</formula>
    </cfRule>
    <cfRule type="cellIs" dxfId="36" priority="2" operator="equal">
      <formula>"protecteur"</formula>
    </cfRule>
  </conditionalFormatting>
  <dataValidations count="1">
    <dataValidation type="list" allowBlank="1" showInputMessage="1" error="Must select from P/T list" prompt="Sélectionnez votre P-T" sqref="P1">
      <formula1>Liste</formula1>
    </dataValidation>
  </dataValidations>
  <pageMargins left="0.23622047244094491" right="0.23622047244094491" top="0.74803149606299213" bottom="0.74803149606299213" header="0.31496062992125984" footer="0.31496062992125984"/>
  <pageSetup paperSize="5" orientation="landscape" r:id="rId1"/>
  <ignoredErrors>
    <ignoredError sqref="P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
  <sheetViews>
    <sheetView workbookViewId="0">
      <pane ySplit="1" topLeftCell="A2" activePane="bottomLeft" state="frozen"/>
      <selection pane="bottomLeft"/>
    </sheetView>
  </sheetViews>
  <sheetFormatPr defaultColWidth="16.42578125" defaultRowHeight="11.25"/>
  <cols>
    <col min="1" max="1" width="16.42578125" style="145"/>
    <col min="2" max="5" width="10.5703125" style="147" customWidth="1"/>
    <col min="6" max="16384" width="16.42578125" style="145"/>
  </cols>
  <sheetData>
    <row r="1" spans="1:5">
      <c r="A1" s="144" t="s">
        <v>806</v>
      </c>
      <c r="B1" s="146" t="s">
        <v>807</v>
      </c>
      <c r="C1" s="146" t="s">
        <v>549</v>
      </c>
      <c r="D1" s="146" t="s">
        <v>808</v>
      </c>
      <c r="E1" s="146" t="s">
        <v>809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39"/>
  <sheetViews>
    <sheetView workbookViewId="0">
      <pane ySplit="1" topLeftCell="A2" activePane="bottomLeft" state="frozen"/>
      <selection pane="bottomLeft"/>
    </sheetView>
  </sheetViews>
  <sheetFormatPr defaultRowHeight="15"/>
  <cols>
    <col min="1" max="1" width="12.7109375" style="141" customWidth="1"/>
    <col min="2" max="2" width="7.85546875" style="135" customWidth="1"/>
    <col min="3" max="4" width="26.42578125" customWidth="1"/>
  </cols>
  <sheetData>
    <row r="1" spans="1:4">
      <c r="A1" s="142" t="s">
        <v>595</v>
      </c>
      <c r="B1" s="127" t="s">
        <v>555</v>
      </c>
      <c r="C1" s="40"/>
    </row>
    <row r="2" spans="1:4">
      <c r="A2" s="136"/>
      <c r="B2" s="127">
        <v>1</v>
      </c>
      <c r="C2" s="40" t="s">
        <v>245</v>
      </c>
      <c r="D2" s="40" t="s">
        <v>283</v>
      </c>
    </row>
    <row r="3" spans="1:4">
      <c r="A3" s="137"/>
      <c r="B3" s="74">
        <v>2</v>
      </c>
      <c r="C3" s="71" t="s">
        <v>257</v>
      </c>
      <c r="D3" s="56" t="s">
        <v>297</v>
      </c>
    </row>
    <row r="4" spans="1:4">
      <c r="A4" s="136" t="s">
        <v>596</v>
      </c>
      <c r="B4" s="127">
        <v>3</v>
      </c>
      <c r="C4" s="40" t="s">
        <v>6</v>
      </c>
      <c r="D4" s="40" t="s">
        <v>298</v>
      </c>
    </row>
    <row r="5" spans="1:4" ht="45">
      <c r="A5" s="138"/>
      <c r="B5" s="128">
        <v>4</v>
      </c>
      <c r="C5" s="44" t="s">
        <v>7</v>
      </c>
      <c r="D5" s="44" t="s">
        <v>299</v>
      </c>
    </row>
    <row r="6" spans="1:4">
      <c r="A6" s="136" t="s">
        <v>730</v>
      </c>
      <c r="B6" s="129">
        <v>5</v>
      </c>
      <c r="C6" s="46" t="s">
        <v>8</v>
      </c>
      <c r="D6" s="46" t="s">
        <v>300</v>
      </c>
    </row>
    <row r="7" spans="1:4">
      <c r="A7" s="138" t="s">
        <v>731</v>
      </c>
      <c r="B7" s="128">
        <v>6</v>
      </c>
      <c r="C7" s="44" t="s">
        <v>9</v>
      </c>
      <c r="D7" s="44" t="s">
        <v>301</v>
      </c>
    </row>
    <row r="8" spans="1:4">
      <c r="A8" s="136" t="s">
        <v>732</v>
      </c>
      <c r="B8" s="129">
        <v>7</v>
      </c>
      <c r="C8" s="46" t="s">
        <v>10</v>
      </c>
      <c r="D8" s="46" t="s">
        <v>302</v>
      </c>
    </row>
    <row r="9" spans="1:4">
      <c r="A9" s="138" t="s">
        <v>733</v>
      </c>
      <c r="B9" s="128">
        <v>8</v>
      </c>
      <c r="C9" s="44" t="s">
        <v>11</v>
      </c>
      <c r="D9" s="44" t="s">
        <v>303</v>
      </c>
    </row>
    <row r="10" spans="1:4">
      <c r="A10" s="136" t="s">
        <v>678</v>
      </c>
      <c r="B10" s="127">
        <v>9</v>
      </c>
      <c r="C10" s="40" t="s">
        <v>12</v>
      </c>
      <c r="D10" s="40" t="s">
        <v>304</v>
      </c>
    </row>
    <row r="11" spans="1:4" ht="45">
      <c r="A11" s="138"/>
      <c r="B11" s="128">
        <v>10</v>
      </c>
      <c r="C11" s="44" t="s">
        <v>545</v>
      </c>
      <c r="D11" s="44" t="s">
        <v>305</v>
      </c>
    </row>
    <row r="12" spans="1:4">
      <c r="A12" s="136" t="s">
        <v>597</v>
      </c>
      <c r="B12" s="129">
        <v>11</v>
      </c>
      <c r="C12" s="46" t="s">
        <v>13</v>
      </c>
      <c r="D12" s="46" t="s">
        <v>13</v>
      </c>
    </row>
    <row r="13" spans="1:4">
      <c r="A13" s="138" t="s">
        <v>598</v>
      </c>
      <c r="B13" s="128">
        <v>12</v>
      </c>
      <c r="C13" s="44" t="s">
        <v>14</v>
      </c>
      <c r="D13" s="44" t="s">
        <v>14</v>
      </c>
    </row>
    <row r="14" spans="1:4">
      <c r="A14" s="136" t="s">
        <v>599</v>
      </c>
      <c r="B14" s="129">
        <v>13</v>
      </c>
      <c r="C14" s="46" t="s">
        <v>15</v>
      </c>
      <c r="D14" s="46" t="s">
        <v>306</v>
      </c>
    </row>
    <row r="15" spans="1:4">
      <c r="A15" s="138" t="s">
        <v>600</v>
      </c>
      <c r="B15" s="128">
        <v>14</v>
      </c>
      <c r="C15" s="44" t="s">
        <v>16</v>
      </c>
      <c r="D15" s="44" t="s">
        <v>307</v>
      </c>
    </row>
    <row r="16" spans="1:4" ht="33.75">
      <c r="A16" s="136" t="s">
        <v>773</v>
      </c>
      <c r="B16" s="129">
        <v>15</v>
      </c>
      <c r="C16" s="46" t="s">
        <v>258</v>
      </c>
      <c r="D16" s="46" t="s">
        <v>534</v>
      </c>
    </row>
    <row r="17" spans="1:4" ht="22.5">
      <c r="A17" s="138" t="s">
        <v>652</v>
      </c>
      <c r="B17" s="130">
        <v>16</v>
      </c>
      <c r="C17" s="47" t="s">
        <v>17</v>
      </c>
      <c r="D17" s="47" t="s">
        <v>308</v>
      </c>
    </row>
    <row r="18" spans="1:4">
      <c r="A18" s="136" t="s">
        <v>670</v>
      </c>
      <c r="B18" s="127">
        <v>17</v>
      </c>
      <c r="C18" s="40" t="s">
        <v>18</v>
      </c>
      <c r="D18" s="40" t="s">
        <v>309</v>
      </c>
    </row>
    <row r="19" spans="1:4">
      <c r="A19" s="138" t="s">
        <v>671</v>
      </c>
      <c r="B19" s="128">
        <v>18</v>
      </c>
      <c r="C19" s="44" t="s">
        <v>19</v>
      </c>
      <c r="D19" s="44" t="s">
        <v>310</v>
      </c>
    </row>
    <row r="20" spans="1:4">
      <c r="A20" s="136" t="s">
        <v>672</v>
      </c>
      <c r="B20" s="129">
        <v>19</v>
      </c>
      <c r="C20" s="46" t="s">
        <v>20</v>
      </c>
      <c r="D20" s="46" t="s">
        <v>311</v>
      </c>
    </row>
    <row r="21" spans="1:4">
      <c r="A21" s="138" t="s">
        <v>673</v>
      </c>
      <c r="B21" s="130">
        <v>20</v>
      </c>
      <c r="C21" s="47" t="s">
        <v>21</v>
      </c>
      <c r="D21" s="47" t="s">
        <v>312</v>
      </c>
    </row>
    <row r="22" spans="1:4">
      <c r="A22" s="136" t="s">
        <v>674</v>
      </c>
      <c r="B22" s="127">
        <v>21</v>
      </c>
      <c r="C22" s="40" t="s">
        <v>22</v>
      </c>
      <c r="D22" s="40" t="s">
        <v>313</v>
      </c>
    </row>
    <row r="23" spans="1:4">
      <c r="A23" s="138" t="s">
        <v>675</v>
      </c>
      <c r="B23" s="130">
        <v>22</v>
      </c>
      <c r="C23" s="47" t="s">
        <v>23</v>
      </c>
      <c r="D23" s="47" t="s">
        <v>314</v>
      </c>
    </row>
    <row r="24" spans="1:4">
      <c r="A24" s="136" t="s">
        <v>676</v>
      </c>
      <c r="B24" s="127">
        <v>23</v>
      </c>
      <c r="C24" s="40" t="s">
        <v>24</v>
      </c>
      <c r="D24" s="40" t="s">
        <v>315</v>
      </c>
    </row>
    <row r="25" spans="1:4">
      <c r="A25" s="138"/>
      <c r="B25" s="130">
        <v>24</v>
      </c>
      <c r="C25" s="47" t="s">
        <v>25</v>
      </c>
      <c r="D25" s="47" t="s">
        <v>316</v>
      </c>
    </row>
    <row r="26" spans="1:4">
      <c r="A26" s="136" t="s">
        <v>677</v>
      </c>
      <c r="B26" s="129">
        <v>25</v>
      </c>
      <c r="C26" s="46" t="s">
        <v>26</v>
      </c>
      <c r="D26" s="40" t="s">
        <v>535</v>
      </c>
    </row>
    <row r="27" spans="1:4">
      <c r="A27" s="138" t="s">
        <v>679</v>
      </c>
      <c r="B27" s="128">
        <v>26</v>
      </c>
      <c r="C27" s="44" t="s">
        <v>27</v>
      </c>
      <c r="D27" s="47" t="s">
        <v>536</v>
      </c>
    </row>
    <row r="28" spans="1:4">
      <c r="A28" s="136" t="s">
        <v>680</v>
      </c>
      <c r="B28" s="127">
        <v>27</v>
      </c>
      <c r="C28" s="40" t="s">
        <v>28</v>
      </c>
      <c r="D28" s="40" t="s">
        <v>317</v>
      </c>
    </row>
    <row r="29" spans="1:4">
      <c r="A29" s="138" t="s">
        <v>681</v>
      </c>
      <c r="B29" s="130">
        <v>28</v>
      </c>
      <c r="C29" s="47" t="s">
        <v>29</v>
      </c>
      <c r="D29" s="47" t="s">
        <v>318</v>
      </c>
    </row>
    <row r="30" spans="1:4">
      <c r="A30" s="136" t="s">
        <v>682</v>
      </c>
      <c r="B30" s="127">
        <v>29</v>
      </c>
      <c r="C30" s="40" t="s">
        <v>30</v>
      </c>
      <c r="D30" s="40" t="s">
        <v>319</v>
      </c>
    </row>
    <row r="31" spans="1:4">
      <c r="A31" s="138" t="s">
        <v>683</v>
      </c>
      <c r="B31" s="130">
        <v>30</v>
      </c>
      <c r="C31" s="47" t="s">
        <v>31</v>
      </c>
      <c r="D31" s="47" t="s">
        <v>320</v>
      </c>
    </row>
    <row r="32" spans="1:4">
      <c r="A32" s="136" t="s">
        <v>684</v>
      </c>
      <c r="B32" s="127">
        <v>31</v>
      </c>
      <c r="C32" s="40" t="s">
        <v>32</v>
      </c>
      <c r="D32" s="40" t="s">
        <v>321</v>
      </c>
    </row>
    <row r="33" spans="1:4">
      <c r="A33" s="138" t="s">
        <v>685</v>
      </c>
      <c r="B33" s="130">
        <v>32</v>
      </c>
      <c r="C33" s="47" t="s">
        <v>33</v>
      </c>
      <c r="D33" s="47" t="s">
        <v>322</v>
      </c>
    </row>
    <row r="34" spans="1:4">
      <c r="A34" s="136" t="s">
        <v>686</v>
      </c>
      <c r="B34" s="127">
        <v>33</v>
      </c>
      <c r="C34" s="40" t="s">
        <v>34</v>
      </c>
      <c r="D34" s="40" t="s">
        <v>323</v>
      </c>
    </row>
    <row r="35" spans="1:4">
      <c r="A35" s="138" t="s">
        <v>687</v>
      </c>
      <c r="B35" s="130">
        <v>34</v>
      </c>
      <c r="C35" s="47" t="s">
        <v>35</v>
      </c>
      <c r="D35" s="47" t="s">
        <v>324</v>
      </c>
    </row>
    <row r="36" spans="1:4">
      <c r="A36" s="136" t="s">
        <v>688</v>
      </c>
      <c r="B36" s="127">
        <v>35</v>
      </c>
      <c r="C36" s="40" t="s">
        <v>36</v>
      </c>
      <c r="D36" s="40" t="s">
        <v>325</v>
      </c>
    </row>
    <row r="37" spans="1:4">
      <c r="A37" s="138" t="s">
        <v>689</v>
      </c>
      <c r="B37" s="128">
        <v>36</v>
      </c>
      <c r="C37" s="44" t="s">
        <v>37</v>
      </c>
      <c r="D37" s="44" t="s">
        <v>326</v>
      </c>
    </row>
    <row r="38" spans="1:4">
      <c r="A38" s="136" t="s">
        <v>690</v>
      </c>
      <c r="B38" s="129">
        <v>37</v>
      </c>
      <c r="C38" s="46" t="s">
        <v>38</v>
      </c>
      <c r="D38" s="46" t="s">
        <v>327</v>
      </c>
    </row>
    <row r="39" spans="1:4">
      <c r="A39" s="138" t="s">
        <v>691</v>
      </c>
      <c r="B39" s="128">
        <v>38</v>
      </c>
      <c r="C39" s="44" t="s">
        <v>39</v>
      </c>
      <c r="D39" s="44" t="s">
        <v>328</v>
      </c>
    </row>
    <row r="40" spans="1:4">
      <c r="A40" s="136" t="s">
        <v>692</v>
      </c>
      <c r="B40" s="127">
        <v>39</v>
      </c>
      <c r="C40" s="40" t="s">
        <v>40</v>
      </c>
      <c r="D40" s="40" t="s">
        <v>329</v>
      </c>
    </row>
    <row r="41" spans="1:4">
      <c r="A41" s="137"/>
      <c r="B41" s="74">
        <v>40</v>
      </c>
      <c r="C41" s="71" t="s">
        <v>259</v>
      </c>
      <c r="D41" s="56" t="s">
        <v>330</v>
      </c>
    </row>
    <row r="42" spans="1:4">
      <c r="A42" s="136"/>
      <c r="B42" s="127">
        <v>41</v>
      </c>
      <c r="C42" s="40" t="s">
        <v>41</v>
      </c>
      <c r="D42" s="40" t="s">
        <v>331</v>
      </c>
    </row>
    <row r="43" spans="1:4">
      <c r="A43" s="138" t="s">
        <v>693</v>
      </c>
      <c r="B43" s="128">
        <v>42</v>
      </c>
      <c r="C43" s="44" t="s">
        <v>42</v>
      </c>
      <c r="D43" s="44" t="s">
        <v>332</v>
      </c>
    </row>
    <row r="44" spans="1:4">
      <c r="A44" s="136" t="s">
        <v>694</v>
      </c>
      <c r="B44" s="129">
        <v>43</v>
      </c>
      <c r="C44" s="46" t="s">
        <v>43</v>
      </c>
      <c r="D44" s="46" t="s">
        <v>333</v>
      </c>
    </row>
    <row r="45" spans="1:4">
      <c r="A45" s="138" t="s">
        <v>695</v>
      </c>
      <c r="B45" s="128">
        <v>44</v>
      </c>
      <c r="C45" s="44" t="s">
        <v>44</v>
      </c>
      <c r="D45" s="44" t="s">
        <v>334</v>
      </c>
    </row>
    <row r="46" spans="1:4">
      <c r="A46" s="136" t="s">
        <v>696</v>
      </c>
      <c r="B46" s="129">
        <v>45</v>
      </c>
      <c r="C46" s="46" t="s">
        <v>45</v>
      </c>
      <c r="D46" s="46" t="s">
        <v>335</v>
      </c>
    </row>
    <row r="47" spans="1:4">
      <c r="A47" s="138" t="s">
        <v>697</v>
      </c>
      <c r="B47" s="128">
        <v>46</v>
      </c>
      <c r="C47" s="44" t="s">
        <v>46</v>
      </c>
      <c r="D47" s="44" t="s">
        <v>336</v>
      </c>
    </row>
    <row r="48" spans="1:4">
      <c r="A48" s="136" t="s">
        <v>698</v>
      </c>
      <c r="B48" s="129">
        <v>47</v>
      </c>
      <c r="C48" s="46" t="s">
        <v>47</v>
      </c>
      <c r="D48" s="46" t="s">
        <v>337</v>
      </c>
    </row>
    <row r="49" spans="1:4">
      <c r="A49" s="138"/>
      <c r="B49" s="130">
        <v>48</v>
      </c>
      <c r="C49" s="47" t="s">
        <v>48</v>
      </c>
      <c r="D49" s="47" t="s">
        <v>338</v>
      </c>
    </row>
    <row r="50" spans="1:4" ht="22.5">
      <c r="A50" s="136" t="s">
        <v>774</v>
      </c>
      <c r="B50" s="129">
        <v>49</v>
      </c>
      <c r="C50" s="46" t="s">
        <v>49</v>
      </c>
      <c r="D50" s="46" t="s">
        <v>339</v>
      </c>
    </row>
    <row r="51" spans="1:4">
      <c r="A51" s="138" t="s">
        <v>775</v>
      </c>
      <c r="B51" s="128">
        <v>50</v>
      </c>
      <c r="C51" s="44" t="s">
        <v>50</v>
      </c>
      <c r="D51" s="44" t="s">
        <v>340</v>
      </c>
    </row>
    <row r="52" spans="1:4">
      <c r="A52" s="136" t="s">
        <v>776</v>
      </c>
      <c r="B52" s="129">
        <v>51</v>
      </c>
      <c r="C52" s="46" t="s">
        <v>51</v>
      </c>
      <c r="D52" s="46" t="s">
        <v>51</v>
      </c>
    </row>
    <row r="53" spans="1:4">
      <c r="A53" s="138" t="s">
        <v>777</v>
      </c>
      <c r="B53" s="128">
        <v>52</v>
      </c>
      <c r="C53" s="44" t="s">
        <v>52</v>
      </c>
      <c r="D53" s="44" t="s">
        <v>341</v>
      </c>
    </row>
    <row r="54" spans="1:4">
      <c r="A54" s="136" t="s">
        <v>778</v>
      </c>
      <c r="B54" s="129">
        <v>53</v>
      </c>
      <c r="C54" s="46" t="s">
        <v>53</v>
      </c>
      <c r="D54" s="46" t="s">
        <v>342</v>
      </c>
    </row>
    <row r="55" spans="1:4" ht="22.5">
      <c r="A55" s="137"/>
      <c r="B55" s="74">
        <v>54</v>
      </c>
      <c r="C55" s="71" t="s">
        <v>260</v>
      </c>
      <c r="D55" s="59" t="s">
        <v>343</v>
      </c>
    </row>
    <row r="56" spans="1:4">
      <c r="A56" s="136" t="s">
        <v>699</v>
      </c>
      <c r="B56" s="127">
        <v>55</v>
      </c>
      <c r="C56" s="40" t="s">
        <v>54</v>
      </c>
      <c r="D56" s="40" t="s">
        <v>344</v>
      </c>
    </row>
    <row r="57" spans="1:4">
      <c r="A57" s="138" t="s">
        <v>700</v>
      </c>
      <c r="B57" s="128">
        <v>56</v>
      </c>
      <c r="C57" s="44" t="s">
        <v>55</v>
      </c>
      <c r="D57" s="44" t="s">
        <v>345</v>
      </c>
    </row>
    <row r="58" spans="1:4">
      <c r="A58" s="136" t="s">
        <v>701</v>
      </c>
      <c r="B58" s="129">
        <v>57</v>
      </c>
      <c r="C58" s="46" t="s">
        <v>56</v>
      </c>
      <c r="D58" s="46" t="s">
        <v>346</v>
      </c>
    </row>
    <row r="59" spans="1:4">
      <c r="A59" s="138" t="s">
        <v>702</v>
      </c>
      <c r="B59" s="128">
        <v>58</v>
      </c>
      <c r="C59" s="44" t="s">
        <v>57</v>
      </c>
      <c r="D59" s="44" t="s">
        <v>347</v>
      </c>
    </row>
    <row r="60" spans="1:4">
      <c r="A60" s="136" t="s">
        <v>703</v>
      </c>
      <c r="B60" s="129">
        <v>59</v>
      </c>
      <c r="C60" s="46" t="s">
        <v>58</v>
      </c>
      <c r="D60" s="46" t="s">
        <v>348</v>
      </c>
    </row>
    <row r="61" spans="1:4" ht="22.5">
      <c r="A61" s="138" t="s">
        <v>704</v>
      </c>
      <c r="B61" s="128">
        <v>60</v>
      </c>
      <c r="C61" s="44" t="s">
        <v>59</v>
      </c>
      <c r="D61" s="44" t="s">
        <v>349</v>
      </c>
    </row>
    <row r="62" spans="1:4">
      <c r="A62" s="136" t="s">
        <v>705</v>
      </c>
      <c r="B62" s="127">
        <v>61</v>
      </c>
      <c r="C62" s="40" t="s">
        <v>60</v>
      </c>
      <c r="D62" s="40" t="s">
        <v>350</v>
      </c>
    </row>
    <row r="63" spans="1:4">
      <c r="A63" s="138" t="s">
        <v>706</v>
      </c>
      <c r="B63" s="130">
        <v>62</v>
      </c>
      <c r="C63" s="47" t="s">
        <v>61</v>
      </c>
      <c r="D63" s="47" t="s">
        <v>351</v>
      </c>
    </row>
    <row r="64" spans="1:4">
      <c r="A64" s="137"/>
      <c r="B64" s="74">
        <v>63</v>
      </c>
      <c r="C64" s="71" t="s">
        <v>261</v>
      </c>
      <c r="D64" s="56" t="s">
        <v>261</v>
      </c>
    </row>
    <row r="65" spans="1:4">
      <c r="A65" s="138" t="s">
        <v>602</v>
      </c>
      <c r="B65" s="130">
        <v>64</v>
      </c>
      <c r="C65" s="47" t="s">
        <v>62</v>
      </c>
      <c r="D65" s="47" t="s">
        <v>352</v>
      </c>
    </row>
    <row r="66" spans="1:4">
      <c r="A66" s="136" t="s">
        <v>603</v>
      </c>
      <c r="B66" s="127">
        <v>65</v>
      </c>
      <c r="C66" s="40" t="s">
        <v>63</v>
      </c>
      <c r="D66" s="40" t="s">
        <v>353</v>
      </c>
    </row>
    <row r="67" spans="1:4">
      <c r="A67" s="138" t="s">
        <v>604</v>
      </c>
      <c r="B67" s="130">
        <v>66</v>
      </c>
      <c r="C67" s="47" t="s">
        <v>64</v>
      </c>
      <c r="D67" s="47" t="s">
        <v>354</v>
      </c>
    </row>
    <row r="68" spans="1:4">
      <c r="A68" s="136" t="s">
        <v>605</v>
      </c>
      <c r="B68" s="127">
        <v>67</v>
      </c>
      <c r="C68" s="40" t="s">
        <v>65</v>
      </c>
      <c r="D68" s="40" t="s">
        <v>65</v>
      </c>
    </row>
    <row r="69" spans="1:4">
      <c r="A69" s="138" t="s">
        <v>606</v>
      </c>
      <c r="B69" s="130">
        <v>68</v>
      </c>
      <c r="C69" s="47" t="s">
        <v>66</v>
      </c>
      <c r="D69" s="47" t="s">
        <v>355</v>
      </c>
    </row>
    <row r="70" spans="1:4">
      <c r="A70" s="136" t="s">
        <v>607</v>
      </c>
      <c r="B70" s="127">
        <v>69</v>
      </c>
      <c r="C70" s="40" t="s">
        <v>67</v>
      </c>
      <c r="D70" s="40" t="s">
        <v>356</v>
      </c>
    </row>
    <row r="71" spans="1:4">
      <c r="A71" s="138" t="s">
        <v>608</v>
      </c>
      <c r="B71" s="130">
        <v>70</v>
      </c>
      <c r="C71" s="47" t="s">
        <v>68</v>
      </c>
      <c r="D71" s="47" t="s">
        <v>357</v>
      </c>
    </row>
    <row r="72" spans="1:4">
      <c r="A72" s="136" t="s">
        <v>609</v>
      </c>
      <c r="B72" s="127">
        <v>71</v>
      </c>
      <c r="C72" s="40" t="s">
        <v>69</v>
      </c>
      <c r="D72" s="40" t="s">
        <v>358</v>
      </c>
    </row>
    <row r="73" spans="1:4">
      <c r="A73" s="138" t="s">
        <v>610</v>
      </c>
      <c r="B73" s="130">
        <v>72</v>
      </c>
      <c r="C73" s="47" t="s">
        <v>70</v>
      </c>
      <c r="D73" s="47" t="s">
        <v>359</v>
      </c>
    </row>
    <row r="74" spans="1:4">
      <c r="A74" s="136" t="s">
        <v>611</v>
      </c>
      <c r="B74" s="127">
        <v>73</v>
      </c>
      <c r="C74" s="40" t="s">
        <v>71</v>
      </c>
      <c r="D74" s="40" t="s">
        <v>360</v>
      </c>
    </row>
    <row r="75" spans="1:4">
      <c r="A75" s="138" t="s">
        <v>612</v>
      </c>
      <c r="B75" s="130">
        <v>74</v>
      </c>
      <c r="C75" s="47" t="s">
        <v>262</v>
      </c>
      <c r="D75" s="47" t="s">
        <v>361</v>
      </c>
    </row>
    <row r="76" spans="1:4">
      <c r="A76" s="136" t="s">
        <v>613</v>
      </c>
      <c r="B76" s="127">
        <v>75</v>
      </c>
      <c r="C76" s="40" t="s">
        <v>72</v>
      </c>
      <c r="D76" s="40" t="s">
        <v>362</v>
      </c>
    </row>
    <row r="77" spans="1:4">
      <c r="A77" s="138" t="s">
        <v>614</v>
      </c>
      <c r="B77" s="130">
        <v>76</v>
      </c>
      <c r="C77" s="47" t="s">
        <v>73</v>
      </c>
      <c r="D77" s="47" t="s">
        <v>363</v>
      </c>
    </row>
    <row r="78" spans="1:4">
      <c r="A78" s="136" t="s">
        <v>615</v>
      </c>
      <c r="B78" s="127">
        <v>77</v>
      </c>
      <c r="C78" s="40" t="s">
        <v>74</v>
      </c>
      <c r="D78" s="40" t="s">
        <v>364</v>
      </c>
    </row>
    <row r="79" spans="1:4">
      <c r="A79" s="138" t="s">
        <v>616</v>
      </c>
      <c r="B79" s="130">
        <v>78</v>
      </c>
      <c r="C79" s="47" t="s">
        <v>75</v>
      </c>
      <c r="D79" s="47" t="s">
        <v>365</v>
      </c>
    </row>
    <row r="80" spans="1:4">
      <c r="A80" s="136" t="s">
        <v>617</v>
      </c>
      <c r="B80" s="127">
        <v>79</v>
      </c>
      <c r="C80" s="40" t="s">
        <v>76</v>
      </c>
      <c r="D80" s="40" t="s">
        <v>366</v>
      </c>
    </row>
    <row r="81" spans="1:4">
      <c r="A81" s="138" t="s">
        <v>618</v>
      </c>
      <c r="B81" s="130">
        <v>80</v>
      </c>
      <c r="C81" s="47" t="s">
        <v>77</v>
      </c>
      <c r="D81" s="47" t="s">
        <v>77</v>
      </c>
    </row>
    <row r="82" spans="1:4">
      <c r="A82" s="136" t="s">
        <v>619</v>
      </c>
      <c r="B82" s="127">
        <v>81</v>
      </c>
      <c r="C82" s="40" t="s">
        <v>78</v>
      </c>
      <c r="D82" s="40" t="s">
        <v>367</v>
      </c>
    </row>
    <row r="83" spans="1:4">
      <c r="A83" s="138" t="s">
        <v>620</v>
      </c>
      <c r="B83" s="128">
        <v>82</v>
      </c>
      <c r="C83" s="44" t="s">
        <v>79</v>
      </c>
      <c r="D83" s="44" t="s">
        <v>368</v>
      </c>
    </row>
    <row r="84" spans="1:4">
      <c r="A84" s="136" t="s">
        <v>621</v>
      </c>
      <c r="B84" s="129">
        <v>83</v>
      </c>
      <c r="C84" s="46" t="s">
        <v>80</v>
      </c>
      <c r="D84" s="46" t="s">
        <v>369</v>
      </c>
    </row>
    <row r="85" spans="1:4">
      <c r="A85" s="138" t="s">
        <v>622</v>
      </c>
      <c r="B85" s="128">
        <v>84</v>
      </c>
      <c r="C85" s="44" t="s">
        <v>81</v>
      </c>
      <c r="D85" s="44" t="s">
        <v>370</v>
      </c>
    </row>
    <row r="86" spans="1:4">
      <c r="A86" s="136" t="s">
        <v>779</v>
      </c>
      <c r="B86" s="127">
        <v>85</v>
      </c>
      <c r="C86" s="40" t="s">
        <v>82</v>
      </c>
      <c r="D86" s="40" t="s">
        <v>371</v>
      </c>
    </row>
    <row r="87" spans="1:4">
      <c r="A87" s="138" t="s">
        <v>623</v>
      </c>
      <c r="B87" s="128">
        <v>86</v>
      </c>
      <c r="C87" s="44" t="s">
        <v>83</v>
      </c>
      <c r="D87" s="44" t="s">
        <v>372</v>
      </c>
    </row>
    <row r="88" spans="1:4">
      <c r="A88" s="136" t="s">
        <v>624</v>
      </c>
      <c r="B88" s="129">
        <v>87</v>
      </c>
      <c r="C88" s="46" t="s">
        <v>84</v>
      </c>
      <c r="D88" s="46" t="s">
        <v>373</v>
      </c>
    </row>
    <row r="89" spans="1:4">
      <c r="A89" s="138" t="s">
        <v>625</v>
      </c>
      <c r="B89" s="128">
        <v>88</v>
      </c>
      <c r="C89" s="44" t="s">
        <v>85</v>
      </c>
      <c r="D89" s="44" t="s">
        <v>374</v>
      </c>
    </row>
    <row r="90" spans="1:4">
      <c r="A90" s="136" t="s">
        <v>626</v>
      </c>
      <c r="B90" s="129">
        <v>89</v>
      </c>
      <c r="C90" s="46" t="s">
        <v>86</v>
      </c>
      <c r="D90" s="46" t="s">
        <v>375</v>
      </c>
    </row>
    <row r="91" spans="1:4">
      <c r="A91" s="138" t="s">
        <v>707</v>
      </c>
      <c r="B91" s="130">
        <v>90</v>
      </c>
      <c r="C91" s="47" t="s">
        <v>87</v>
      </c>
      <c r="D91" s="47" t="s">
        <v>376</v>
      </c>
    </row>
    <row r="92" spans="1:4">
      <c r="A92" s="136" t="s">
        <v>708</v>
      </c>
      <c r="B92" s="127">
        <v>91</v>
      </c>
      <c r="C92" s="40" t="s">
        <v>88</v>
      </c>
      <c r="D92" s="40" t="s">
        <v>377</v>
      </c>
    </row>
    <row r="93" spans="1:4">
      <c r="A93" s="137"/>
      <c r="B93" s="74">
        <v>92</v>
      </c>
      <c r="C93" s="71" t="s">
        <v>263</v>
      </c>
      <c r="D93" s="56" t="s">
        <v>378</v>
      </c>
    </row>
    <row r="94" spans="1:4">
      <c r="A94" s="136" t="s">
        <v>641</v>
      </c>
      <c r="B94" s="127">
        <v>93</v>
      </c>
      <c r="C94" s="40" t="s">
        <v>89</v>
      </c>
      <c r="D94" s="40" t="s">
        <v>379</v>
      </c>
    </row>
    <row r="95" spans="1:4" ht="22.5">
      <c r="A95" s="138" t="s">
        <v>642</v>
      </c>
      <c r="B95" s="130">
        <v>94</v>
      </c>
      <c r="C95" s="47" t="s">
        <v>90</v>
      </c>
      <c r="D95" s="47" t="s">
        <v>380</v>
      </c>
    </row>
    <row r="96" spans="1:4">
      <c r="A96" s="136"/>
      <c r="B96" s="127">
        <v>95</v>
      </c>
      <c r="C96" s="40" t="s">
        <v>91</v>
      </c>
      <c r="D96" s="40" t="s">
        <v>381</v>
      </c>
    </row>
    <row r="97" spans="1:4" ht="22.5">
      <c r="A97" s="138" t="s">
        <v>709</v>
      </c>
      <c r="B97" s="130">
        <v>96</v>
      </c>
      <c r="C97" s="47" t="s">
        <v>92</v>
      </c>
      <c r="D97" s="44" t="s">
        <v>382</v>
      </c>
    </row>
    <row r="98" spans="1:4">
      <c r="A98" s="136" t="s">
        <v>710</v>
      </c>
      <c r="B98" s="129">
        <v>97</v>
      </c>
      <c r="C98" s="46" t="s">
        <v>93</v>
      </c>
      <c r="D98" s="46" t="s">
        <v>383</v>
      </c>
    </row>
    <row r="99" spans="1:4">
      <c r="A99" s="138" t="s">
        <v>711</v>
      </c>
      <c r="B99" s="128">
        <v>98</v>
      </c>
      <c r="C99" s="44" t="s">
        <v>94</v>
      </c>
      <c r="D99" s="44" t="s">
        <v>384</v>
      </c>
    </row>
    <row r="100" spans="1:4">
      <c r="A100" s="136" t="s">
        <v>712</v>
      </c>
      <c r="B100" s="129">
        <v>99</v>
      </c>
      <c r="C100" s="46" t="s">
        <v>95</v>
      </c>
      <c r="D100" s="46" t="s">
        <v>385</v>
      </c>
    </row>
    <row r="101" spans="1:4">
      <c r="A101" s="138" t="s">
        <v>713</v>
      </c>
      <c r="B101" s="128">
        <v>100</v>
      </c>
      <c r="C101" s="44" t="s">
        <v>96</v>
      </c>
      <c r="D101" s="44" t="s">
        <v>386</v>
      </c>
    </row>
    <row r="102" spans="1:4">
      <c r="A102" s="136" t="s">
        <v>714</v>
      </c>
      <c r="B102" s="129">
        <v>101</v>
      </c>
      <c r="C102" s="46" t="s">
        <v>97</v>
      </c>
      <c r="D102" s="46" t="s">
        <v>387</v>
      </c>
    </row>
    <row r="103" spans="1:4">
      <c r="A103" s="138" t="s">
        <v>715</v>
      </c>
      <c r="B103" s="130">
        <v>102</v>
      </c>
      <c r="C103" s="47" t="s">
        <v>98</v>
      </c>
      <c r="D103" s="47" t="s">
        <v>388</v>
      </c>
    </row>
    <row r="104" spans="1:4">
      <c r="A104" s="136" t="s">
        <v>716</v>
      </c>
      <c r="B104" s="127">
        <v>103</v>
      </c>
      <c r="C104" s="40" t="s">
        <v>99</v>
      </c>
      <c r="D104" s="40" t="s">
        <v>389</v>
      </c>
    </row>
    <row r="105" spans="1:4" ht="22.5">
      <c r="A105" s="138" t="s">
        <v>717</v>
      </c>
      <c r="B105" s="130">
        <v>104</v>
      </c>
      <c r="C105" s="47" t="s">
        <v>100</v>
      </c>
      <c r="D105" s="47" t="s">
        <v>390</v>
      </c>
    </row>
    <row r="106" spans="1:4">
      <c r="A106" s="137"/>
      <c r="B106" s="74">
        <v>105</v>
      </c>
      <c r="C106" s="71" t="s">
        <v>264</v>
      </c>
      <c r="D106" s="56" t="s">
        <v>391</v>
      </c>
    </row>
    <row r="107" spans="1:4">
      <c r="A107" s="138" t="s">
        <v>718</v>
      </c>
      <c r="B107" s="130">
        <v>106</v>
      </c>
      <c r="C107" s="47" t="s">
        <v>101</v>
      </c>
      <c r="D107" s="47" t="s">
        <v>392</v>
      </c>
    </row>
    <row r="108" spans="1:4">
      <c r="A108" s="136" t="s">
        <v>726</v>
      </c>
      <c r="B108" s="129">
        <v>107</v>
      </c>
      <c r="C108" s="46" t="s">
        <v>102</v>
      </c>
      <c r="D108" s="46" t="s">
        <v>393</v>
      </c>
    </row>
    <row r="109" spans="1:4">
      <c r="A109" s="138" t="s">
        <v>727</v>
      </c>
      <c r="B109" s="128">
        <v>108</v>
      </c>
      <c r="C109" s="44" t="s">
        <v>103</v>
      </c>
      <c r="D109" s="44" t="s">
        <v>103</v>
      </c>
    </row>
    <row r="110" spans="1:4">
      <c r="A110" s="136" t="s">
        <v>728</v>
      </c>
      <c r="B110" s="129">
        <v>109</v>
      </c>
      <c r="C110" s="46" t="s">
        <v>104</v>
      </c>
      <c r="D110" s="46" t="s">
        <v>394</v>
      </c>
    </row>
    <row r="111" spans="1:4">
      <c r="A111" s="138" t="s">
        <v>729</v>
      </c>
      <c r="B111" s="128">
        <v>110</v>
      </c>
      <c r="C111" s="44" t="s">
        <v>105</v>
      </c>
      <c r="D111" s="44" t="s">
        <v>395</v>
      </c>
    </row>
    <row r="112" spans="1:4">
      <c r="A112" s="136" t="s">
        <v>810</v>
      </c>
      <c r="B112" s="129">
        <v>111</v>
      </c>
      <c r="C112" s="46" t="s">
        <v>106</v>
      </c>
      <c r="D112" s="46" t="s">
        <v>396</v>
      </c>
    </row>
    <row r="113" spans="1:4">
      <c r="A113" s="139" t="s">
        <v>720</v>
      </c>
      <c r="B113" s="131">
        <v>112</v>
      </c>
      <c r="C113" s="48" t="s">
        <v>107</v>
      </c>
      <c r="D113" s="48" t="s">
        <v>397</v>
      </c>
    </row>
    <row r="114" spans="1:4">
      <c r="A114" s="140" t="s">
        <v>721</v>
      </c>
      <c r="B114" s="132">
        <v>113</v>
      </c>
      <c r="C114" s="49" t="s">
        <v>108</v>
      </c>
      <c r="D114" s="49" t="s">
        <v>398</v>
      </c>
    </row>
    <row r="115" spans="1:4" ht="22.5">
      <c r="A115" s="139" t="s">
        <v>723</v>
      </c>
      <c r="B115" s="133">
        <v>114</v>
      </c>
      <c r="C115" s="72" t="s">
        <v>546</v>
      </c>
      <c r="D115" s="50" t="s">
        <v>399</v>
      </c>
    </row>
    <row r="116" spans="1:4" ht="22.5">
      <c r="A116" s="140" t="s">
        <v>722</v>
      </c>
      <c r="B116" s="132">
        <v>115</v>
      </c>
      <c r="C116" s="49" t="s">
        <v>109</v>
      </c>
      <c r="D116" s="49" t="s">
        <v>400</v>
      </c>
    </row>
    <row r="117" spans="1:4">
      <c r="A117" s="139" t="s">
        <v>724</v>
      </c>
      <c r="B117" s="131">
        <v>116</v>
      </c>
      <c r="C117" s="48" t="s">
        <v>110</v>
      </c>
      <c r="D117" s="48" t="s">
        <v>401</v>
      </c>
    </row>
    <row r="118" spans="1:4" ht="22.5">
      <c r="A118" s="140" t="s">
        <v>725</v>
      </c>
      <c r="B118" s="134">
        <v>117</v>
      </c>
      <c r="C118" s="51" t="s">
        <v>111</v>
      </c>
      <c r="D118" s="51" t="s">
        <v>402</v>
      </c>
    </row>
    <row r="119" spans="1:4">
      <c r="A119" s="137"/>
      <c r="B119" s="74">
        <v>118</v>
      </c>
      <c r="C119" s="71" t="s">
        <v>265</v>
      </c>
      <c r="D119" s="56" t="s">
        <v>403</v>
      </c>
    </row>
    <row r="120" spans="1:4">
      <c r="A120" s="136" t="s">
        <v>734</v>
      </c>
      <c r="B120" s="127">
        <v>119</v>
      </c>
      <c r="C120" s="40" t="s">
        <v>112</v>
      </c>
      <c r="D120" s="40" t="s">
        <v>404</v>
      </c>
    </row>
    <row r="121" spans="1:4">
      <c r="A121" s="138" t="s">
        <v>735</v>
      </c>
      <c r="B121" s="128">
        <v>120</v>
      </c>
      <c r="C121" s="44" t="s">
        <v>113</v>
      </c>
      <c r="D121" s="44" t="s">
        <v>405</v>
      </c>
    </row>
    <row r="122" spans="1:4">
      <c r="A122" s="136" t="s">
        <v>736</v>
      </c>
      <c r="B122" s="129">
        <v>121</v>
      </c>
      <c r="C122" s="46" t="s">
        <v>114</v>
      </c>
      <c r="D122" s="46" t="s">
        <v>114</v>
      </c>
    </row>
    <row r="123" spans="1:4">
      <c r="A123" s="138" t="s">
        <v>737</v>
      </c>
      <c r="B123" s="128">
        <v>122</v>
      </c>
      <c r="C123" s="44" t="s">
        <v>115</v>
      </c>
      <c r="D123" s="44" t="s">
        <v>406</v>
      </c>
    </row>
    <row r="124" spans="1:4">
      <c r="A124" s="136" t="s">
        <v>738</v>
      </c>
      <c r="B124" s="129">
        <v>123</v>
      </c>
      <c r="C124" s="46" t="s">
        <v>116</v>
      </c>
      <c r="D124" s="46" t="s">
        <v>407</v>
      </c>
    </row>
    <row r="125" spans="1:4">
      <c r="A125" s="137"/>
      <c r="B125" s="74">
        <v>124</v>
      </c>
      <c r="C125" s="71" t="s">
        <v>266</v>
      </c>
      <c r="D125" s="56" t="s">
        <v>408</v>
      </c>
    </row>
    <row r="126" spans="1:4">
      <c r="A126" s="136"/>
      <c r="B126" s="127">
        <v>125</v>
      </c>
      <c r="C126" s="40" t="s">
        <v>117</v>
      </c>
      <c r="D126" s="40" t="s">
        <v>409</v>
      </c>
    </row>
    <row r="127" spans="1:4" ht="22.5">
      <c r="A127" s="138" t="s">
        <v>739</v>
      </c>
      <c r="B127" s="128">
        <v>126</v>
      </c>
      <c r="C127" s="44" t="s">
        <v>118</v>
      </c>
      <c r="D127" s="44" t="s">
        <v>410</v>
      </c>
    </row>
    <row r="128" spans="1:4">
      <c r="A128" s="140" t="s">
        <v>740</v>
      </c>
      <c r="B128" s="134">
        <v>127</v>
      </c>
      <c r="C128" s="51" t="s">
        <v>119</v>
      </c>
      <c r="D128" s="51" t="s">
        <v>411</v>
      </c>
    </row>
    <row r="129" spans="1:4">
      <c r="A129" s="139" t="s">
        <v>741</v>
      </c>
      <c r="B129" s="131">
        <v>128</v>
      </c>
      <c r="C129" s="48" t="s">
        <v>120</v>
      </c>
      <c r="D129" s="48" t="s">
        <v>412</v>
      </c>
    </row>
    <row r="130" spans="1:4">
      <c r="A130" s="140" t="s">
        <v>742</v>
      </c>
      <c r="B130" s="134">
        <v>129</v>
      </c>
      <c r="C130" s="51" t="s">
        <v>121</v>
      </c>
      <c r="D130" s="51" t="s">
        <v>537</v>
      </c>
    </row>
    <row r="131" spans="1:4" ht="22.5">
      <c r="A131" s="139" t="s">
        <v>780</v>
      </c>
      <c r="B131" s="131">
        <v>130</v>
      </c>
      <c r="C131" s="48" t="s">
        <v>122</v>
      </c>
      <c r="D131" s="48" t="s">
        <v>413</v>
      </c>
    </row>
    <row r="132" spans="1:4">
      <c r="A132" s="136" t="s">
        <v>743</v>
      </c>
      <c r="B132" s="129">
        <v>131</v>
      </c>
      <c r="C132" s="46" t="s">
        <v>123</v>
      </c>
      <c r="D132" s="46" t="s">
        <v>414</v>
      </c>
    </row>
    <row r="133" spans="1:4">
      <c r="A133" s="139" t="s">
        <v>744</v>
      </c>
      <c r="B133" s="131">
        <v>132</v>
      </c>
      <c r="C133" s="48" t="s">
        <v>124</v>
      </c>
      <c r="D133" s="48" t="s">
        <v>415</v>
      </c>
    </row>
    <row r="134" spans="1:4">
      <c r="A134" s="140" t="s">
        <v>745</v>
      </c>
      <c r="B134" s="134">
        <v>133</v>
      </c>
      <c r="C134" s="51" t="s">
        <v>125</v>
      </c>
      <c r="D134" s="51" t="s">
        <v>416</v>
      </c>
    </row>
    <row r="135" spans="1:4">
      <c r="A135" s="139" t="s">
        <v>746</v>
      </c>
      <c r="B135" s="131">
        <v>134</v>
      </c>
      <c r="C135" s="48" t="s">
        <v>126</v>
      </c>
      <c r="D135" s="48" t="s">
        <v>538</v>
      </c>
    </row>
    <row r="136" spans="1:4" ht="22.5">
      <c r="A136" s="136" t="s">
        <v>747</v>
      </c>
      <c r="B136" s="129">
        <v>135</v>
      </c>
      <c r="C136" s="46" t="s">
        <v>127</v>
      </c>
      <c r="D136" s="46" t="s">
        <v>417</v>
      </c>
    </row>
    <row r="137" spans="1:4">
      <c r="A137" s="137"/>
      <c r="B137" s="74">
        <v>136</v>
      </c>
      <c r="C137" s="71" t="s">
        <v>267</v>
      </c>
      <c r="D137" s="56" t="s">
        <v>418</v>
      </c>
    </row>
    <row r="138" spans="1:4">
      <c r="A138" s="136" t="s">
        <v>748</v>
      </c>
      <c r="B138" s="127">
        <v>137</v>
      </c>
      <c r="C138" s="40" t="s">
        <v>128</v>
      </c>
      <c r="D138" s="40" t="s">
        <v>419</v>
      </c>
    </row>
    <row r="139" spans="1:4">
      <c r="A139" s="138" t="s">
        <v>749</v>
      </c>
      <c r="B139" s="128">
        <v>138</v>
      </c>
      <c r="C139" s="73" t="s">
        <v>129</v>
      </c>
      <c r="D139" s="44" t="s">
        <v>420</v>
      </c>
    </row>
    <row r="140" spans="1:4">
      <c r="A140" s="136" t="s">
        <v>750</v>
      </c>
      <c r="B140" s="129">
        <v>139</v>
      </c>
      <c r="C140" s="52" t="s">
        <v>130</v>
      </c>
      <c r="D140" s="46" t="s">
        <v>421</v>
      </c>
    </row>
    <row r="141" spans="1:4">
      <c r="A141" s="138" t="s">
        <v>751</v>
      </c>
      <c r="B141" s="128">
        <v>140</v>
      </c>
      <c r="C141" s="73" t="s">
        <v>131</v>
      </c>
      <c r="D141" s="44" t="s">
        <v>422</v>
      </c>
    </row>
    <row r="142" spans="1:4">
      <c r="A142" s="136" t="s">
        <v>752</v>
      </c>
      <c r="B142" s="129">
        <v>141</v>
      </c>
      <c r="C142" s="52" t="s">
        <v>132</v>
      </c>
      <c r="D142" s="46" t="s">
        <v>423</v>
      </c>
    </row>
    <row r="143" spans="1:4">
      <c r="A143" s="138" t="s">
        <v>753</v>
      </c>
      <c r="B143" s="128">
        <v>142</v>
      </c>
      <c r="C143" s="73" t="s">
        <v>133</v>
      </c>
      <c r="D143" s="44" t="s">
        <v>424</v>
      </c>
    </row>
    <row r="144" spans="1:4">
      <c r="A144" s="136" t="s">
        <v>754</v>
      </c>
      <c r="B144" s="129">
        <v>143</v>
      </c>
      <c r="C144" s="52" t="s">
        <v>134</v>
      </c>
      <c r="D144" s="46" t="s">
        <v>425</v>
      </c>
    </row>
    <row r="145" spans="1:4">
      <c r="A145" s="138" t="s">
        <v>755</v>
      </c>
      <c r="B145" s="128">
        <v>144</v>
      </c>
      <c r="C145" s="73" t="s">
        <v>135</v>
      </c>
      <c r="D145" s="44" t="s">
        <v>426</v>
      </c>
    </row>
    <row r="146" spans="1:4">
      <c r="A146" s="136" t="s">
        <v>756</v>
      </c>
      <c r="B146" s="129">
        <v>145</v>
      </c>
      <c r="C146" s="52" t="s">
        <v>136</v>
      </c>
      <c r="D146" s="46" t="s">
        <v>427</v>
      </c>
    </row>
    <row r="147" spans="1:4" ht="22.5">
      <c r="A147" s="137"/>
      <c r="B147" s="74">
        <v>146</v>
      </c>
      <c r="C147" s="71" t="s">
        <v>268</v>
      </c>
      <c r="D147" s="56" t="s">
        <v>428</v>
      </c>
    </row>
    <row r="148" spans="1:4">
      <c r="A148" s="136" t="s">
        <v>757</v>
      </c>
      <c r="B148" s="127">
        <v>147</v>
      </c>
      <c r="C148" s="40" t="s">
        <v>137</v>
      </c>
      <c r="D148" s="40" t="s">
        <v>137</v>
      </c>
    </row>
    <row r="149" spans="1:4">
      <c r="A149" s="138" t="s">
        <v>758</v>
      </c>
      <c r="B149" s="130">
        <v>148</v>
      </c>
      <c r="C149" s="47" t="s">
        <v>138</v>
      </c>
      <c r="D149" s="47" t="s">
        <v>429</v>
      </c>
    </row>
    <row r="150" spans="1:4">
      <c r="A150" s="136" t="s">
        <v>759</v>
      </c>
      <c r="B150" s="127">
        <v>149</v>
      </c>
      <c r="C150" s="40" t="s">
        <v>139</v>
      </c>
      <c r="D150" s="40" t="s">
        <v>430</v>
      </c>
    </row>
    <row r="151" spans="1:4">
      <c r="A151" s="138" t="s">
        <v>760</v>
      </c>
      <c r="B151" s="130">
        <v>150</v>
      </c>
      <c r="C151" s="47" t="s">
        <v>140</v>
      </c>
      <c r="D151" s="47" t="s">
        <v>431</v>
      </c>
    </row>
    <row r="152" spans="1:4">
      <c r="A152" s="136" t="s">
        <v>761</v>
      </c>
      <c r="B152" s="127">
        <v>151</v>
      </c>
      <c r="C152" s="40" t="s">
        <v>141</v>
      </c>
      <c r="D152" s="40" t="s">
        <v>432</v>
      </c>
    </row>
    <row r="153" spans="1:4">
      <c r="A153" s="138" t="s">
        <v>762</v>
      </c>
      <c r="B153" s="130">
        <v>152</v>
      </c>
      <c r="C153" s="47" t="s">
        <v>142</v>
      </c>
      <c r="D153" s="47" t="s">
        <v>433</v>
      </c>
    </row>
    <row r="154" spans="1:4">
      <c r="A154" s="136" t="s">
        <v>772</v>
      </c>
      <c r="B154" s="127">
        <v>153</v>
      </c>
      <c r="C154" s="40" t="s">
        <v>143</v>
      </c>
      <c r="D154" s="40" t="s">
        <v>434</v>
      </c>
    </row>
    <row r="155" spans="1:4">
      <c r="A155" s="138" t="s">
        <v>763</v>
      </c>
      <c r="B155" s="130">
        <v>154</v>
      </c>
      <c r="C155" s="47" t="s">
        <v>144</v>
      </c>
      <c r="D155" s="47" t="s">
        <v>435</v>
      </c>
    </row>
    <row r="156" spans="1:4">
      <c r="A156" s="136" t="s">
        <v>764</v>
      </c>
      <c r="B156" s="127">
        <v>155</v>
      </c>
      <c r="C156" s="40" t="s">
        <v>145</v>
      </c>
      <c r="D156" s="40" t="s">
        <v>436</v>
      </c>
    </row>
    <row r="157" spans="1:4">
      <c r="A157" s="137"/>
      <c r="B157" s="74">
        <v>156</v>
      </c>
      <c r="C157" s="71" t="s">
        <v>269</v>
      </c>
      <c r="D157" s="56" t="s">
        <v>437</v>
      </c>
    </row>
    <row r="158" spans="1:4">
      <c r="A158" s="136" t="s">
        <v>719</v>
      </c>
      <c r="B158" s="127">
        <v>157</v>
      </c>
      <c r="C158" s="40" t="s">
        <v>146</v>
      </c>
      <c r="D158" s="40" t="s">
        <v>438</v>
      </c>
    </row>
    <row r="159" spans="1:4">
      <c r="A159" s="138" t="s">
        <v>765</v>
      </c>
      <c r="B159" s="128">
        <v>158</v>
      </c>
      <c r="C159" s="44" t="s">
        <v>147</v>
      </c>
      <c r="D159" s="44" t="s">
        <v>439</v>
      </c>
    </row>
    <row r="160" spans="1:4">
      <c r="A160" s="136" t="s">
        <v>766</v>
      </c>
      <c r="B160" s="129">
        <v>159</v>
      </c>
      <c r="C160" s="46" t="s">
        <v>148</v>
      </c>
      <c r="D160" s="46" t="s">
        <v>440</v>
      </c>
    </row>
    <row r="161" spans="1:4">
      <c r="A161" s="138" t="s">
        <v>767</v>
      </c>
      <c r="B161" s="130">
        <v>160</v>
      </c>
      <c r="C161" s="47" t="s">
        <v>149</v>
      </c>
      <c r="D161" s="47" t="s">
        <v>441</v>
      </c>
    </row>
    <row r="162" spans="1:4">
      <c r="A162" s="136" t="s">
        <v>877</v>
      </c>
      <c r="B162" s="129">
        <v>161</v>
      </c>
      <c r="C162" s="46" t="s">
        <v>150</v>
      </c>
      <c r="D162" s="46" t="s">
        <v>442</v>
      </c>
    </row>
    <row r="163" spans="1:4">
      <c r="A163" s="138" t="s">
        <v>878</v>
      </c>
      <c r="B163" s="128">
        <v>162</v>
      </c>
      <c r="C163" s="44" t="s">
        <v>151</v>
      </c>
      <c r="D163" s="44" t="s">
        <v>443</v>
      </c>
    </row>
    <row r="164" spans="1:4">
      <c r="A164" s="136" t="s">
        <v>879</v>
      </c>
      <c r="B164" s="129">
        <v>163</v>
      </c>
      <c r="C164" s="46" t="s">
        <v>152</v>
      </c>
      <c r="D164" s="46" t="s">
        <v>444</v>
      </c>
    </row>
    <row r="165" spans="1:4">
      <c r="A165" s="138" t="s">
        <v>880</v>
      </c>
      <c r="B165" s="128">
        <v>164</v>
      </c>
      <c r="C165" s="44" t="s">
        <v>153</v>
      </c>
      <c r="D165" s="44" t="s">
        <v>445</v>
      </c>
    </row>
    <row r="166" spans="1:4">
      <c r="A166" s="136" t="s">
        <v>881</v>
      </c>
      <c r="B166" s="129">
        <v>165</v>
      </c>
      <c r="C166" s="46" t="s">
        <v>154</v>
      </c>
      <c r="D166" s="46" t="s">
        <v>446</v>
      </c>
    </row>
    <row r="167" spans="1:4">
      <c r="A167" s="138" t="s">
        <v>882</v>
      </c>
      <c r="B167" s="128">
        <v>166</v>
      </c>
      <c r="C167" s="44" t="s">
        <v>155</v>
      </c>
      <c r="D167" s="44" t="s">
        <v>447</v>
      </c>
    </row>
    <row r="168" spans="1:4">
      <c r="A168" s="136" t="s">
        <v>883</v>
      </c>
      <c r="B168" s="129">
        <v>167</v>
      </c>
      <c r="C168" s="46" t="s">
        <v>156</v>
      </c>
      <c r="D168" s="46" t="s">
        <v>448</v>
      </c>
    </row>
    <row r="169" spans="1:4">
      <c r="A169" s="139" t="s">
        <v>884</v>
      </c>
      <c r="B169" s="131">
        <v>168</v>
      </c>
      <c r="C169" s="48" t="s">
        <v>157</v>
      </c>
      <c r="D169" s="48" t="s">
        <v>449</v>
      </c>
    </row>
    <row r="170" spans="1:4">
      <c r="A170" s="137"/>
      <c r="B170" s="74">
        <v>169</v>
      </c>
      <c r="C170" s="71" t="s">
        <v>270</v>
      </c>
      <c r="D170" s="56" t="s">
        <v>450</v>
      </c>
    </row>
    <row r="171" spans="1:4">
      <c r="A171" s="138" t="s">
        <v>768</v>
      </c>
      <c r="B171" s="130">
        <v>170</v>
      </c>
      <c r="C171" s="47" t="s">
        <v>158</v>
      </c>
      <c r="D171" s="47" t="s">
        <v>451</v>
      </c>
    </row>
    <row r="172" spans="1:4">
      <c r="A172" s="136" t="s">
        <v>627</v>
      </c>
      <c r="B172" s="129">
        <v>171</v>
      </c>
      <c r="C172" s="46" t="s">
        <v>159</v>
      </c>
      <c r="D172" s="46" t="s">
        <v>452</v>
      </c>
    </row>
    <row r="173" spans="1:4">
      <c r="A173" s="137"/>
      <c r="B173" s="74">
        <v>172</v>
      </c>
      <c r="C173" s="71" t="s">
        <v>271</v>
      </c>
      <c r="D173" s="56" t="s">
        <v>453</v>
      </c>
    </row>
    <row r="174" spans="1:4" ht="22.5">
      <c r="A174" s="136"/>
      <c r="B174" s="127">
        <v>173</v>
      </c>
      <c r="C174" s="40" t="s">
        <v>160</v>
      </c>
      <c r="D174" s="40" t="s">
        <v>454</v>
      </c>
    </row>
    <row r="175" spans="1:4">
      <c r="A175" s="138" t="s">
        <v>628</v>
      </c>
      <c r="B175" s="128">
        <v>174</v>
      </c>
      <c r="C175" s="44" t="s">
        <v>161</v>
      </c>
      <c r="D175" s="44" t="s">
        <v>455</v>
      </c>
    </row>
    <row r="176" spans="1:4" ht="22.5">
      <c r="A176" s="136" t="s">
        <v>629</v>
      </c>
      <c r="B176" s="129">
        <v>175</v>
      </c>
      <c r="C176" s="46" t="s">
        <v>272</v>
      </c>
      <c r="D176" s="46" t="s">
        <v>456</v>
      </c>
    </row>
    <row r="177" spans="1:4">
      <c r="A177" s="138" t="s">
        <v>630</v>
      </c>
      <c r="B177" s="128">
        <v>176</v>
      </c>
      <c r="C177" s="44" t="s">
        <v>162</v>
      </c>
      <c r="D177" s="44" t="s">
        <v>457</v>
      </c>
    </row>
    <row r="178" spans="1:4">
      <c r="A178" s="136" t="s">
        <v>631</v>
      </c>
      <c r="B178" s="129">
        <v>177</v>
      </c>
      <c r="C178" s="46" t="s">
        <v>163</v>
      </c>
      <c r="D178" s="46" t="s">
        <v>458</v>
      </c>
    </row>
    <row r="179" spans="1:4">
      <c r="A179" s="138" t="s">
        <v>632</v>
      </c>
      <c r="B179" s="128">
        <v>178</v>
      </c>
      <c r="C179" s="44" t="s">
        <v>164</v>
      </c>
      <c r="D179" s="44" t="s">
        <v>459</v>
      </c>
    </row>
    <row r="180" spans="1:4">
      <c r="A180" s="136" t="s">
        <v>633</v>
      </c>
      <c r="B180" s="129">
        <v>179</v>
      </c>
      <c r="C180" s="46" t="s">
        <v>165</v>
      </c>
      <c r="D180" s="46" t="s">
        <v>460</v>
      </c>
    </row>
    <row r="181" spans="1:4">
      <c r="A181" s="138" t="s">
        <v>634</v>
      </c>
      <c r="B181" s="128">
        <v>180</v>
      </c>
      <c r="C181" s="44" t="s">
        <v>166</v>
      </c>
      <c r="D181" s="44" t="s">
        <v>461</v>
      </c>
    </row>
    <row r="182" spans="1:4" ht="22.5">
      <c r="A182" s="136" t="s">
        <v>635</v>
      </c>
      <c r="B182" s="127">
        <v>181</v>
      </c>
      <c r="C182" s="40" t="s">
        <v>167</v>
      </c>
      <c r="D182" s="40" t="s">
        <v>462</v>
      </c>
    </row>
    <row r="183" spans="1:4">
      <c r="A183" s="137"/>
      <c r="B183" s="74">
        <v>182</v>
      </c>
      <c r="C183" s="71" t="s">
        <v>273</v>
      </c>
      <c r="D183" s="56" t="s">
        <v>463</v>
      </c>
    </row>
    <row r="184" spans="1:4">
      <c r="A184" s="136" t="s">
        <v>636</v>
      </c>
      <c r="B184" s="127">
        <v>183</v>
      </c>
      <c r="C184" s="40" t="s">
        <v>168</v>
      </c>
      <c r="D184" s="40" t="s">
        <v>464</v>
      </c>
    </row>
    <row r="185" spans="1:4">
      <c r="A185" s="138" t="s">
        <v>637</v>
      </c>
      <c r="B185" s="128">
        <v>184</v>
      </c>
      <c r="C185" s="44" t="s">
        <v>169</v>
      </c>
      <c r="D185" s="44" t="s">
        <v>169</v>
      </c>
    </row>
    <row r="186" spans="1:4">
      <c r="A186" s="136" t="s">
        <v>638</v>
      </c>
      <c r="B186" s="129">
        <v>185</v>
      </c>
      <c r="C186" s="46" t="s">
        <v>170</v>
      </c>
      <c r="D186" s="46" t="s">
        <v>170</v>
      </c>
    </row>
    <row r="187" spans="1:4">
      <c r="A187" s="138" t="s">
        <v>639</v>
      </c>
      <c r="B187" s="128">
        <v>186</v>
      </c>
      <c r="C187" s="44" t="s">
        <v>171</v>
      </c>
      <c r="D187" s="44" t="s">
        <v>171</v>
      </c>
    </row>
    <row r="188" spans="1:4">
      <c r="A188" s="136" t="s">
        <v>640</v>
      </c>
      <c r="B188" s="129">
        <v>187</v>
      </c>
      <c r="C188" s="46" t="s">
        <v>172</v>
      </c>
      <c r="D188" s="46" t="s">
        <v>172</v>
      </c>
    </row>
    <row r="189" spans="1:4">
      <c r="A189" s="138" t="s">
        <v>643</v>
      </c>
      <c r="B189" s="128">
        <v>188</v>
      </c>
      <c r="C189" s="44" t="s">
        <v>173</v>
      </c>
      <c r="D189" s="44" t="s">
        <v>173</v>
      </c>
    </row>
    <row r="190" spans="1:4" ht="22.5">
      <c r="A190" s="136" t="s">
        <v>644</v>
      </c>
      <c r="B190" s="129">
        <v>189</v>
      </c>
      <c r="C190" s="46" t="s">
        <v>174</v>
      </c>
      <c r="D190" s="46" t="s">
        <v>465</v>
      </c>
    </row>
    <row r="191" spans="1:4" ht="22.5">
      <c r="A191" s="138" t="s">
        <v>645</v>
      </c>
      <c r="B191" s="128">
        <v>190</v>
      </c>
      <c r="C191" s="44" t="s">
        <v>175</v>
      </c>
      <c r="D191" s="44" t="s">
        <v>466</v>
      </c>
    </row>
    <row r="192" spans="1:4">
      <c r="A192" s="136" t="s">
        <v>646</v>
      </c>
      <c r="B192" s="129">
        <v>191</v>
      </c>
      <c r="C192" s="46" t="s">
        <v>176</v>
      </c>
      <c r="D192" s="46" t="s">
        <v>467</v>
      </c>
    </row>
    <row r="193" spans="1:4" ht="22.5">
      <c r="A193" s="138" t="s">
        <v>647</v>
      </c>
      <c r="B193" s="128">
        <v>192</v>
      </c>
      <c r="C193" s="44" t="s">
        <v>177</v>
      </c>
      <c r="D193" s="44" t="s">
        <v>468</v>
      </c>
    </row>
    <row r="194" spans="1:4">
      <c r="A194" s="136" t="s">
        <v>648</v>
      </c>
      <c r="B194" s="129">
        <v>193</v>
      </c>
      <c r="C194" s="46" t="s">
        <v>178</v>
      </c>
      <c r="D194" s="46" t="s">
        <v>539</v>
      </c>
    </row>
    <row r="195" spans="1:4">
      <c r="A195" s="138" t="s">
        <v>649</v>
      </c>
      <c r="B195" s="128">
        <v>194</v>
      </c>
      <c r="C195" s="44" t="s">
        <v>179</v>
      </c>
      <c r="D195" s="44" t="s">
        <v>469</v>
      </c>
    </row>
    <row r="196" spans="1:4" ht="22.5">
      <c r="A196" s="136" t="s">
        <v>650</v>
      </c>
      <c r="B196" s="129">
        <v>195</v>
      </c>
      <c r="C196" s="46" t="s">
        <v>180</v>
      </c>
      <c r="D196" s="46" t="s">
        <v>470</v>
      </c>
    </row>
    <row r="197" spans="1:4">
      <c r="A197" s="137"/>
      <c r="B197" s="74">
        <v>196</v>
      </c>
      <c r="C197" s="71" t="s">
        <v>274</v>
      </c>
      <c r="D197" s="56" t="s">
        <v>471</v>
      </c>
    </row>
    <row r="198" spans="1:4">
      <c r="A198" s="136" t="s">
        <v>781</v>
      </c>
      <c r="B198" s="127">
        <v>197</v>
      </c>
      <c r="C198" s="40" t="s">
        <v>181</v>
      </c>
      <c r="D198" s="40" t="s">
        <v>472</v>
      </c>
    </row>
    <row r="199" spans="1:4">
      <c r="A199" s="138"/>
      <c r="B199" s="130">
        <v>198</v>
      </c>
      <c r="C199" s="47" t="s">
        <v>182</v>
      </c>
      <c r="D199" s="47" t="s">
        <v>473</v>
      </c>
    </row>
    <row r="200" spans="1:4">
      <c r="A200" s="136" t="s">
        <v>782</v>
      </c>
      <c r="B200" s="129">
        <v>199</v>
      </c>
      <c r="C200" s="52" t="s">
        <v>275</v>
      </c>
      <c r="D200" s="52" t="s">
        <v>474</v>
      </c>
    </row>
    <row r="201" spans="1:4" ht="22.5">
      <c r="A201" s="138" t="s">
        <v>783</v>
      </c>
      <c r="B201" s="128">
        <v>200</v>
      </c>
      <c r="C201" s="73" t="s">
        <v>276</v>
      </c>
      <c r="D201" s="44" t="s">
        <v>540</v>
      </c>
    </row>
    <row r="202" spans="1:4">
      <c r="A202" s="136" t="s">
        <v>784</v>
      </c>
      <c r="B202" s="127">
        <v>201</v>
      </c>
      <c r="C202" s="40" t="s">
        <v>183</v>
      </c>
      <c r="D202" s="40" t="s">
        <v>475</v>
      </c>
    </row>
    <row r="203" spans="1:4">
      <c r="A203" s="138" t="s">
        <v>785</v>
      </c>
      <c r="B203" s="130">
        <v>202</v>
      </c>
      <c r="C203" s="47" t="s">
        <v>184</v>
      </c>
      <c r="D203" s="47" t="s">
        <v>476</v>
      </c>
    </row>
    <row r="204" spans="1:4" ht="22.5">
      <c r="A204" s="136" t="s">
        <v>786</v>
      </c>
      <c r="B204" s="127">
        <v>203</v>
      </c>
      <c r="C204" s="40" t="s">
        <v>185</v>
      </c>
      <c r="D204" s="40" t="s">
        <v>477</v>
      </c>
    </row>
    <row r="205" spans="1:4" ht="22.5">
      <c r="A205" s="138" t="s">
        <v>787</v>
      </c>
      <c r="B205" s="130">
        <v>204</v>
      </c>
      <c r="C205" s="47" t="s">
        <v>186</v>
      </c>
      <c r="D205" s="47" t="s">
        <v>544</v>
      </c>
    </row>
    <row r="206" spans="1:4" ht="22.5">
      <c r="A206" s="137"/>
      <c r="B206" s="74">
        <v>205</v>
      </c>
      <c r="C206" s="71" t="s">
        <v>277</v>
      </c>
      <c r="D206" s="56" t="s">
        <v>478</v>
      </c>
    </row>
    <row r="207" spans="1:4">
      <c r="A207" s="138" t="s">
        <v>788</v>
      </c>
      <c r="B207" s="130">
        <v>206</v>
      </c>
      <c r="C207" s="47" t="s">
        <v>187</v>
      </c>
      <c r="D207" s="47" t="s">
        <v>479</v>
      </c>
    </row>
    <row r="208" spans="1:4" ht="33.75">
      <c r="A208" s="136" t="s">
        <v>789</v>
      </c>
      <c r="B208" s="127">
        <v>207</v>
      </c>
      <c r="C208" s="40" t="s">
        <v>188</v>
      </c>
      <c r="D208" s="40" t="s">
        <v>480</v>
      </c>
    </row>
    <row r="209" spans="1:4">
      <c r="A209" s="138" t="s">
        <v>790</v>
      </c>
      <c r="B209" s="130">
        <v>208</v>
      </c>
      <c r="C209" s="47" t="s">
        <v>189</v>
      </c>
      <c r="D209" s="47" t="s">
        <v>481</v>
      </c>
    </row>
    <row r="210" spans="1:4" ht="22.5">
      <c r="A210" s="136" t="s">
        <v>769</v>
      </c>
      <c r="B210" s="127">
        <v>209</v>
      </c>
      <c r="C210" s="40" t="s">
        <v>190</v>
      </c>
      <c r="D210" s="40" t="s">
        <v>482</v>
      </c>
    </row>
    <row r="211" spans="1:4">
      <c r="A211" s="138" t="s">
        <v>770</v>
      </c>
      <c r="B211" s="130">
        <v>210</v>
      </c>
      <c r="C211" s="47" t="s">
        <v>191</v>
      </c>
      <c r="D211" s="47" t="s">
        <v>483</v>
      </c>
    </row>
    <row r="212" spans="1:4">
      <c r="A212" s="136" t="s">
        <v>771</v>
      </c>
      <c r="B212" s="127">
        <v>211</v>
      </c>
      <c r="C212" s="40" t="s">
        <v>192</v>
      </c>
      <c r="D212" s="40" t="s">
        <v>484</v>
      </c>
    </row>
    <row r="213" spans="1:4">
      <c r="A213" s="138" t="s">
        <v>651</v>
      </c>
      <c r="B213" s="130">
        <v>212</v>
      </c>
      <c r="C213" s="47" t="s">
        <v>193</v>
      </c>
      <c r="D213" s="47" t="s">
        <v>193</v>
      </c>
    </row>
    <row r="214" spans="1:4">
      <c r="A214" s="136" t="s">
        <v>791</v>
      </c>
      <c r="B214" s="127">
        <v>213</v>
      </c>
      <c r="C214" s="40" t="s">
        <v>194</v>
      </c>
      <c r="D214" s="40" t="s">
        <v>485</v>
      </c>
    </row>
    <row r="215" spans="1:4" ht="22.5">
      <c r="A215" s="137"/>
      <c r="B215" s="74">
        <v>214</v>
      </c>
      <c r="C215" s="71" t="s">
        <v>278</v>
      </c>
      <c r="D215" s="56" t="s">
        <v>486</v>
      </c>
    </row>
    <row r="216" spans="1:4">
      <c r="A216" s="136" t="s">
        <v>792</v>
      </c>
      <c r="B216" s="127">
        <v>215</v>
      </c>
      <c r="C216" s="40" t="s">
        <v>195</v>
      </c>
      <c r="D216" s="40" t="s">
        <v>487</v>
      </c>
    </row>
    <row r="217" spans="1:4">
      <c r="A217" s="138" t="s">
        <v>793</v>
      </c>
      <c r="B217" s="130">
        <v>216</v>
      </c>
      <c r="C217" s="47" t="s">
        <v>196</v>
      </c>
      <c r="D217" s="47" t="s">
        <v>488</v>
      </c>
    </row>
    <row r="218" spans="1:4">
      <c r="A218" s="136" t="s">
        <v>794</v>
      </c>
      <c r="B218" s="127">
        <v>217</v>
      </c>
      <c r="C218" s="40" t="s">
        <v>197</v>
      </c>
      <c r="D218" s="40" t="s">
        <v>489</v>
      </c>
    </row>
    <row r="219" spans="1:4">
      <c r="A219" s="138" t="s">
        <v>795</v>
      </c>
      <c r="B219" s="130">
        <v>218</v>
      </c>
      <c r="C219" s="47" t="s">
        <v>198</v>
      </c>
      <c r="D219" s="47" t="s">
        <v>490</v>
      </c>
    </row>
    <row r="220" spans="1:4">
      <c r="A220" s="137"/>
      <c r="B220" s="74">
        <v>219</v>
      </c>
      <c r="C220" s="71" t="s">
        <v>279</v>
      </c>
      <c r="D220" s="56" t="s">
        <v>491</v>
      </c>
    </row>
    <row r="221" spans="1:4">
      <c r="A221" s="138"/>
      <c r="B221" s="130">
        <v>220</v>
      </c>
      <c r="C221" s="47" t="s">
        <v>199</v>
      </c>
      <c r="D221" s="47" t="s">
        <v>492</v>
      </c>
    </row>
    <row r="222" spans="1:4">
      <c r="A222" s="136" t="s">
        <v>796</v>
      </c>
      <c r="B222" s="129">
        <v>221</v>
      </c>
      <c r="C222" s="46" t="s">
        <v>200</v>
      </c>
      <c r="D222" s="46" t="s">
        <v>493</v>
      </c>
    </row>
    <row r="223" spans="1:4">
      <c r="A223" s="138"/>
      <c r="B223" s="128">
        <v>222</v>
      </c>
      <c r="C223" s="44" t="s">
        <v>201</v>
      </c>
      <c r="D223" s="44" t="s">
        <v>494</v>
      </c>
    </row>
    <row r="224" spans="1:4" ht="22.5">
      <c r="A224" s="136" t="s">
        <v>797</v>
      </c>
      <c r="B224" s="127">
        <v>223</v>
      </c>
      <c r="C224" s="40" t="s">
        <v>202</v>
      </c>
      <c r="D224" s="40" t="s">
        <v>495</v>
      </c>
    </row>
    <row r="225" spans="1:4" ht="22.5">
      <c r="A225" s="138" t="s">
        <v>798</v>
      </c>
      <c r="B225" s="130">
        <v>224</v>
      </c>
      <c r="C225" s="47" t="s">
        <v>203</v>
      </c>
      <c r="D225" s="47" t="s">
        <v>496</v>
      </c>
    </row>
    <row r="226" spans="1:4">
      <c r="A226" s="137"/>
      <c r="B226" s="74">
        <v>225</v>
      </c>
      <c r="C226" s="71" t="s">
        <v>280</v>
      </c>
      <c r="D226" s="56" t="s">
        <v>497</v>
      </c>
    </row>
    <row r="227" spans="1:4">
      <c r="A227" s="138"/>
      <c r="B227" s="130">
        <v>226</v>
      </c>
      <c r="C227" s="47" t="s">
        <v>204</v>
      </c>
      <c r="D227" s="47" t="s">
        <v>498</v>
      </c>
    </row>
    <row r="228" spans="1:4">
      <c r="A228" s="136"/>
      <c r="B228" s="129">
        <v>227</v>
      </c>
      <c r="C228" s="46" t="s">
        <v>205</v>
      </c>
      <c r="D228" s="46" t="s">
        <v>499</v>
      </c>
    </row>
    <row r="229" spans="1:4">
      <c r="A229" s="138"/>
      <c r="B229" s="128">
        <v>228</v>
      </c>
      <c r="C229" s="44" t="s">
        <v>206</v>
      </c>
      <c r="D229" s="44" t="s">
        <v>500</v>
      </c>
    </row>
    <row r="230" spans="1:4">
      <c r="A230" s="136"/>
      <c r="B230" s="129">
        <v>229</v>
      </c>
      <c r="C230" s="46" t="s">
        <v>207</v>
      </c>
      <c r="D230" s="46" t="s">
        <v>501</v>
      </c>
    </row>
    <row r="231" spans="1:4" ht="22.5">
      <c r="A231" s="138" t="s">
        <v>812</v>
      </c>
      <c r="B231" s="130">
        <v>230</v>
      </c>
      <c r="C231" s="47" t="s">
        <v>208</v>
      </c>
      <c r="D231" s="47" t="s">
        <v>502</v>
      </c>
    </row>
    <row r="232" spans="1:4" ht="22.5">
      <c r="A232" s="136" t="s">
        <v>803</v>
      </c>
      <c r="B232" s="127">
        <v>231</v>
      </c>
      <c r="C232" s="40" t="s">
        <v>209</v>
      </c>
      <c r="D232" s="40" t="s">
        <v>503</v>
      </c>
    </row>
    <row r="233" spans="1:4" ht="22.5">
      <c r="A233" s="138"/>
      <c r="B233" s="128">
        <v>232</v>
      </c>
      <c r="C233" s="44" t="s">
        <v>210</v>
      </c>
      <c r="D233" s="44" t="s">
        <v>504</v>
      </c>
    </row>
    <row r="234" spans="1:4">
      <c r="A234" s="140" t="s">
        <v>799</v>
      </c>
      <c r="B234" s="134">
        <v>233</v>
      </c>
      <c r="C234" s="51" t="s">
        <v>211</v>
      </c>
      <c r="D234" s="51" t="s">
        <v>505</v>
      </c>
    </row>
    <row r="235" spans="1:4">
      <c r="A235" s="139" t="s">
        <v>800</v>
      </c>
      <c r="B235" s="131">
        <v>234</v>
      </c>
      <c r="C235" s="48" t="s">
        <v>212</v>
      </c>
      <c r="D235" s="48" t="s">
        <v>506</v>
      </c>
    </row>
    <row r="236" spans="1:4">
      <c r="A236" s="140" t="s">
        <v>801</v>
      </c>
      <c r="B236" s="134">
        <v>235</v>
      </c>
      <c r="C236" s="51" t="s">
        <v>213</v>
      </c>
      <c r="D236" s="51" t="s">
        <v>507</v>
      </c>
    </row>
    <row r="237" spans="1:4">
      <c r="A237" s="139" t="s">
        <v>802</v>
      </c>
      <c r="B237" s="131">
        <v>236</v>
      </c>
      <c r="C237" s="48" t="s">
        <v>214</v>
      </c>
      <c r="D237" s="48" t="s">
        <v>508</v>
      </c>
    </row>
    <row r="238" spans="1:4">
      <c r="A238" s="136"/>
      <c r="B238" s="129">
        <v>237</v>
      </c>
      <c r="C238" s="46" t="s">
        <v>215</v>
      </c>
      <c r="D238" s="46" t="s">
        <v>509</v>
      </c>
    </row>
    <row r="239" spans="1:4">
      <c r="A239" s="138"/>
      <c r="B239" s="128">
        <v>238</v>
      </c>
      <c r="C239" s="44" t="s">
        <v>216</v>
      </c>
      <c r="D239" s="44" t="s">
        <v>510</v>
      </c>
    </row>
    <row r="240" spans="1:4">
      <c r="A240" s="136"/>
      <c r="B240" s="129">
        <v>239</v>
      </c>
      <c r="C240" s="46" t="s">
        <v>217</v>
      </c>
      <c r="D240" s="46" t="s">
        <v>511</v>
      </c>
    </row>
    <row r="241" spans="1:4" ht="33.75">
      <c r="A241" s="138"/>
      <c r="B241" s="130">
        <v>240</v>
      </c>
      <c r="C241" s="47" t="s">
        <v>281</v>
      </c>
      <c r="D241" s="54" t="s">
        <v>512</v>
      </c>
    </row>
    <row r="242" spans="1:4">
      <c r="A242" s="137"/>
      <c r="B242" s="74">
        <v>241</v>
      </c>
      <c r="C242" s="120" t="s">
        <v>282</v>
      </c>
      <c r="D242" s="56" t="s">
        <v>513</v>
      </c>
    </row>
    <row r="243" spans="1:4" ht="33.75">
      <c r="A243" s="136" t="s">
        <v>811</v>
      </c>
      <c r="B243" s="127">
        <v>242</v>
      </c>
      <c r="C243" s="40" t="s">
        <v>218</v>
      </c>
      <c r="D243" s="40" t="s">
        <v>514</v>
      </c>
    </row>
    <row r="244" spans="1:4">
      <c r="A244" s="138" t="s">
        <v>653</v>
      </c>
      <c r="B244" s="128">
        <v>243</v>
      </c>
      <c r="C244" s="44" t="s">
        <v>230</v>
      </c>
      <c r="D244" s="44" t="s">
        <v>515</v>
      </c>
    </row>
    <row r="245" spans="1:4">
      <c r="A245" s="136" t="s">
        <v>654</v>
      </c>
      <c r="B245" s="129">
        <v>244</v>
      </c>
      <c r="C245" s="46" t="s">
        <v>231</v>
      </c>
      <c r="D245" s="46" t="s">
        <v>516</v>
      </c>
    </row>
    <row r="246" spans="1:4">
      <c r="A246" s="138" t="s">
        <v>655</v>
      </c>
      <c r="B246" s="128">
        <v>245</v>
      </c>
      <c r="C246" s="44" t="s">
        <v>232</v>
      </c>
      <c r="D246" s="44" t="s">
        <v>517</v>
      </c>
    </row>
    <row r="247" spans="1:4">
      <c r="A247" s="136" t="s">
        <v>656</v>
      </c>
      <c r="B247" s="129">
        <v>246</v>
      </c>
      <c r="C247" s="46" t="s">
        <v>233</v>
      </c>
      <c r="D247" s="46" t="s">
        <v>233</v>
      </c>
    </row>
    <row r="248" spans="1:4">
      <c r="A248" s="138" t="s">
        <v>657</v>
      </c>
      <c r="B248" s="128">
        <v>247</v>
      </c>
      <c r="C248" s="44" t="s">
        <v>234</v>
      </c>
      <c r="D248" s="44" t="s">
        <v>518</v>
      </c>
    </row>
    <row r="249" spans="1:4" ht="22.5">
      <c r="A249" s="136" t="s">
        <v>658</v>
      </c>
      <c r="B249" s="129">
        <v>248</v>
      </c>
      <c r="C249" s="46" t="s">
        <v>235</v>
      </c>
      <c r="D249" s="46" t="s">
        <v>541</v>
      </c>
    </row>
    <row r="250" spans="1:4">
      <c r="A250" s="138" t="s">
        <v>659</v>
      </c>
      <c r="B250" s="128">
        <v>249</v>
      </c>
      <c r="C250" s="44" t="s">
        <v>236</v>
      </c>
      <c r="D250" s="44" t="s">
        <v>519</v>
      </c>
    </row>
    <row r="251" spans="1:4">
      <c r="A251" s="136" t="s">
        <v>660</v>
      </c>
      <c r="B251" s="129">
        <v>250</v>
      </c>
      <c r="C251" s="46" t="s">
        <v>237</v>
      </c>
      <c r="D251" s="46" t="s">
        <v>520</v>
      </c>
    </row>
    <row r="252" spans="1:4" ht="22.5">
      <c r="A252" s="138" t="s">
        <v>661</v>
      </c>
      <c r="B252" s="128">
        <v>251</v>
      </c>
      <c r="C252" s="44" t="s">
        <v>238</v>
      </c>
      <c r="D252" s="44" t="s">
        <v>521</v>
      </c>
    </row>
    <row r="253" spans="1:4">
      <c r="A253" s="136" t="s">
        <v>662</v>
      </c>
      <c r="B253" s="129">
        <v>252</v>
      </c>
      <c r="C253" s="46" t="s">
        <v>239</v>
      </c>
      <c r="D253" s="46" t="s">
        <v>522</v>
      </c>
    </row>
    <row r="254" spans="1:4">
      <c r="A254" s="138" t="s">
        <v>663</v>
      </c>
      <c r="B254" s="128">
        <v>253</v>
      </c>
      <c r="C254" s="44" t="s">
        <v>240</v>
      </c>
      <c r="D254" s="44" t="s">
        <v>523</v>
      </c>
    </row>
    <row r="255" spans="1:4">
      <c r="A255" s="136" t="s">
        <v>664</v>
      </c>
      <c r="B255" s="129">
        <v>254</v>
      </c>
      <c r="C255" s="46" t="s">
        <v>241</v>
      </c>
      <c r="D255" s="46" t="s">
        <v>524</v>
      </c>
    </row>
    <row r="256" spans="1:4" ht="22.5">
      <c r="A256" s="138" t="s">
        <v>665</v>
      </c>
      <c r="B256" s="128">
        <v>255</v>
      </c>
      <c r="C256" s="44" t="s">
        <v>219</v>
      </c>
      <c r="D256" s="44" t="s">
        <v>542</v>
      </c>
    </row>
    <row r="257" spans="1:4" ht="33.75">
      <c r="A257" s="136" t="s">
        <v>666</v>
      </c>
      <c r="B257" s="129">
        <v>256</v>
      </c>
      <c r="C257" s="46" t="s">
        <v>220</v>
      </c>
      <c r="D257" s="46" t="s">
        <v>525</v>
      </c>
    </row>
    <row r="258" spans="1:4" ht="33.75">
      <c r="A258" s="138" t="s">
        <v>667</v>
      </c>
      <c r="B258" s="128">
        <v>257</v>
      </c>
      <c r="C258" s="44" t="s">
        <v>221</v>
      </c>
      <c r="D258" s="44" t="s">
        <v>526</v>
      </c>
    </row>
    <row r="259" spans="1:4" ht="22.5">
      <c r="A259" s="136" t="s">
        <v>813</v>
      </c>
      <c r="B259" s="129">
        <v>258</v>
      </c>
      <c r="C259" s="46" t="s">
        <v>222</v>
      </c>
      <c r="D259" s="46" t="s">
        <v>527</v>
      </c>
    </row>
    <row r="260" spans="1:4" ht="22.5">
      <c r="A260" s="138" t="s">
        <v>668</v>
      </c>
      <c r="B260" s="128">
        <v>259</v>
      </c>
      <c r="C260" s="44" t="s">
        <v>223</v>
      </c>
      <c r="D260" s="44" t="s">
        <v>528</v>
      </c>
    </row>
    <row r="261" spans="1:4" ht="22.5">
      <c r="A261" s="136" t="s">
        <v>669</v>
      </c>
      <c r="B261" s="129">
        <v>260</v>
      </c>
      <c r="C261" s="46" t="s">
        <v>224</v>
      </c>
      <c r="D261" s="46" t="s">
        <v>529</v>
      </c>
    </row>
    <row r="262" spans="1:4" ht="22.5">
      <c r="A262" s="138" t="s">
        <v>814</v>
      </c>
      <c r="B262" s="128">
        <v>261</v>
      </c>
      <c r="C262" s="44" t="s">
        <v>225</v>
      </c>
      <c r="D262" s="44" t="s">
        <v>530</v>
      </c>
    </row>
    <row r="263" spans="1:4">
      <c r="A263" s="136"/>
      <c r="B263" s="129">
        <v>262</v>
      </c>
      <c r="C263" s="46" t="s">
        <v>226</v>
      </c>
      <c r="D263" s="46" t="s">
        <v>531</v>
      </c>
    </row>
    <row r="264" spans="1:4">
      <c r="A264" s="138"/>
      <c r="B264" s="128">
        <v>263</v>
      </c>
      <c r="C264" s="44" t="s">
        <v>227</v>
      </c>
      <c r="D264" s="44" t="s">
        <v>543</v>
      </c>
    </row>
    <row r="265" spans="1:4">
      <c r="A265" s="136"/>
      <c r="B265" s="129">
        <v>264</v>
      </c>
      <c r="C265" s="46" t="s">
        <v>228</v>
      </c>
      <c r="D265" s="46" t="s">
        <v>532</v>
      </c>
    </row>
    <row r="266" spans="1:4">
      <c r="A266" s="138"/>
      <c r="B266" s="128">
        <v>265</v>
      </c>
      <c r="C266" s="44" t="s">
        <v>229</v>
      </c>
      <c r="D266" s="44" t="s">
        <v>533</v>
      </c>
    </row>
    <row r="267" spans="1:4">
      <c r="A267" s="137"/>
      <c r="B267" s="74"/>
      <c r="C267" s="120" t="s">
        <v>804</v>
      </c>
      <c r="D267" s="59" t="s">
        <v>805</v>
      </c>
    </row>
    <row r="268" spans="1:4">
      <c r="A268" s="136" t="s">
        <v>815</v>
      </c>
      <c r="B268" s="129">
        <v>266</v>
      </c>
      <c r="C268" s="46" t="s">
        <v>816</v>
      </c>
      <c r="D268" s="46" t="s">
        <v>889</v>
      </c>
    </row>
    <row r="269" spans="1:4">
      <c r="A269" s="138" t="s">
        <v>817</v>
      </c>
      <c r="B269" s="128">
        <v>266</v>
      </c>
      <c r="C269" s="44" t="s">
        <v>818</v>
      </c>
      <c r="D269" s="44" t="s">
        <v>895</v>
      </c>
    </row>
    <row r="270" spans="1:4">
      <c r="A270" s="136" t="s">
        <v>819</v>
      </c>
      <c r="B270" s="129">
        <v>266</v>
      </c>
      <c r="C270" s="46" t="s">
        <v>820</v>
      </c>
      <c r="D270" s="46" t="s">
        <v>890</v>
      </c>
    </row>
    <row r="271" spans="1:4">
      <c r="A271" s="138" t="s">
        <v>822</v>
      </c>
      <c r="B271" s="128">
        <v>266</v>
      </c>
      <c r="C271" s="44" t="s">
        <v>821</v>
      </c>
      <c r="D271" s="44" t="s">
        <v>892</v>
      </c>
    </row>
    <row r="272" spans="1:4">
      <c r="A272" s="136" t="s">
        <v>823</v>
      </c>
      <c r="B272" s="129">
        <v>266</v>
      </c>
      <c r="C272" s="46" t="s">
        <v>824</v>
      </c>
      <c r="D272" s="46" t="s">
        <v>893</v>
      </c>
    </row>
    <row r="273" spans="1:4">
      <c r="A273" s="138" t="s">
        <v>825</v>
      </c>
      <c r="B273" s="128">
        <v>266</v>
      </c>
      <c r="C273" s="44" t="s">
        <v>826</v>
      </c>
      <c r="D273" s="44" t="s">
        <v>891</v>
      </c>
    </row>
    <row r="274" spans="1:4">
      <c r="A274" s="136" t="s">
        <v>827</v>
      </c>
      <c r="B274" s="129">
        <v>266</v>
      </c>
      <c r="C274" s="46" t="s">
        <v>828</v>
      </c>
      <c r="D274" s="46" t="s">
        <v>894</v>
      </c>
    </row>
    <row r="275" spans="1:4">
      <c r="A275" s="138" t="s">
        <v>829</v>
      </c>
      <c r="B275" s="128">
        <v>266</v>
      </c>
      <c r="C275" s="44" t="s">
        <v>832</v>
      </c>
      <c r="D275" s="44" t="s">
        <v>896</v>
      </c>
    </row>
    <row r="276" spans="1:4">
      <c r="A276" s="136" t="s">
        <v>830</v>
      </c>
      <c r="B276" s="129">
        <v>266</v>
      </c>
      <c r="C276" s="46" t="s">
        <v>831</v>
      </c>
      <c r="D276" s="46" t="s">
        <v>897</v>
      </c>
    </row>
    <row r="277" spans="1:4">
      <c r="A277" s="138" t="s">
        <v>834</v>
      </c>
      <c r="B277" s="128">
        <v>266</v>
      </c>
      <c r="C277" s="44" t="s">
        <v>833</v>
      </c>
      <c r="D277" s="44" t="s">
        <v>898</v>
      </c>
    </row>
    <row r="278" spans="1:4">
      <c r="A278" s="136" t="s">
        <v>835</v>
      </c>
      <c r="B278" s="129">
        <v>266</v>
      </c>
      <c r="C278" s="46" t="s">
        <v>836</v>
      </c>
      <c r="D278" s="46" t="s">
        <v>899</v>
      </c>
    </row>
    <row r="279" spans="1:4">
      <c r="A279" s="138" t="s">
        <v>837</v>
      </c>
      <c r="B279" s="128">
        <v>266</v>
      </c>
      <c r="C279" s="44" t="s">
        <v>838</v>
      </c>
      <c r="D279" s="44" t="s">
        <v>900</v>
      </c>
    </row>
    <row r="280" spans="1:4">
      <c r="A280" s="136" t="s">
        <v>840</v>
      </c>
      <c r="B280" s="129">
        <v>266</v>
      </c>
      <c r="C280" s="46" t="s">
        <v>839</v>
      </c>
      <c r="D280" s="46" t="s">
        <v>901</v>
      </c>
    </row>
    <row r="281" spans="1:4">
      <c r="A281" s="138" t="s">
        <v>841</v>
      </c>
      <c r="B281" s="128">
        <v>266</v>
      </c>
      <c r="C281" s="44" t="s">
        <v>47</v>
      </c>
      <c r="D281" s="44" t="s">
        <v>902</v>
      </c>
    </row>
    <row r="282" spans="1:4">
      <c r="A282" s="136" t="s">
        <v>843</v>
      </c>
      <c r="B282" s="129">
        <v>266</v>
      </c>
      <c r="C282" s="46" t="s">
        <v>842</v>
      </c>
      <c r="D282" s="46" t="s">
        <v>903</v>
      </c>
    </row>
    <row r="283" spans="1:4">
      <c r="A283" s="138" t="s">
        <v>844</v>
      </c>
      <c r="B283" s="128">
        <v>266</v>
      </c>
      <c r="C283" s="44" t="s">
        <v>845</v>
      </c>
      <c r="D283" s="44" t="s">
        <v>904</v>
      </c>
    </row>
    <row r="284" spans="1:4">
      <c r="A284" s="136" t="s">
        <v>846</v>
      </c>
      <c r="B284" s="129">
        <v>266</v>
      </c>
      <c r="C284" s="46" t="s">
        <v>847</v>
      </c>
      <c r="D284" s="46" t="s">
        <v>905</v>
      </c>
    </row>
    <row r="285" spans="1:4">
      <c r="A285" s="138" t="s">
        <v>848</v>
      </c>
      <c r="B285" s="128">
        <v>266</v>
      </c>
      <c r="C285" s="44" t="s">
        <v>906</v>
      </c>
      <c r="D285" s="44" t="s">
        <v>907</v>
      </c>
    </row>
    <row r="286" spans="1:4">
      <c r="A286" s="136" t="s">
        <v>850</v>
      </c>
      <c r="B286" s="129">
        <v>266</v>
      </c>
      <c r="C286" s="46" t="s">
        <v>849</v>
      </c>
      <c r="D286" s="46" t="s">
        <v>908</v>
      </c>
    </row>
    <row r="287" spans="1:4">
      <c r="A287" s="138" t="s">
        <v>851</v>
      </c>
      <c r="B287" s="128">
        <v>266</v>
      </c>
      <c r="C287" s="44" t="s">
        <v>852</v>
      </c>
      <c r="D287" s="44" t="s">
        <v>909</v>
      </c>
    </row>
    <row r="288" spans="1:4">
      <c r="A288" s="136" t="s">
        <v>854</v>
      </c>
      <c r="B288" s="129">
        <v>266</v>
      </c>
      <c r="C288" s="46" t="s">
        <v>853</v>
      </c>
      <c r="D288" s="46" t="s">
        <v>910</v>
      </c>
    </row>
    <row r="289" spans="1:4">
      <c r="A289" s="138" t="s">
        <v>855</v>
      </c>
      <c r="B289" s="128">
        <v>266</v>
      </c>
      <c r="C289" s="44" t="s">
        <v>856</v>
      </c>
      <c r="D289" s="44" t="s">
        <v>911</v>
      </c>
    </row>
    <row r="290" spans="1:4">
      <c r="A290" s="136" t="s">
        <v>858</v>
      </c>
      <c r="B290" s="129">
        <v>266</v>
      </c>
      <c r="C290" s="46" t="s">
        <v>857</v>
      </c>
      <c r="D290" s="46" t="s">
        <v>912</v>
      </c>
    </row>
    <row r="291" spans="1:4">
      <c r="A291" s="138" t="s">
        <v>859</v>
      </c>
      <c r="B291" s="128">
        <v>266</v>
      </c>
      <c r="C291" s="44" t="s">
        <v>860</v>
      </c>
      <c r="D291" s="44" t="s">
        <v>913</v>
      </c>
    </row>
    <row r="292" spans="1:4">
      <c r="A292" s="136" t="s">
        <v>862</v>
      </c>
      <c r="B292" s="129">
        <v>266</v>
      </c>
      <c r="C292" s="46" t="s">
        <v>861</v>
      </c>
      <c r="D292" s="46" t="s">
        <v>914</v>
      </c>
    </row>
    <row r="293" spans="1:4">
      <c r="A293" s="138" t="s">
        <v>863</v>
      </c>
      <c r="B293" s="128">
        <v>266</v>
      </c>
      <c r="C293" s="44" t="s">
        <v>865</v>
      </c>
      <c r="D293" s="44" t="s">
        <v>865</v>
      </c>
    </row>
    <row r="294" spans="1:4">
      <c r="A294" s="136" t="s">
        <v>864</v>
      </c>
      <c r="B294" s="129">
        <v>266</v>
      </c>
      <c r="C294" s="46" t="s">
        <v>866</v>
      </c>
      <c r="D294" s="46" t="s">
        <v>866</v>
      </c>
    </row>
    <row r="295" spans="1:4" ht="22.5">
      <c r="A295" s="138" t="s">
        <v>868</v>
      </c>
      <c r="B295" s="128">
        <v>266</v>
      </c>
      <c r="C295" s="44" t="s">
        <v>867</v>
      </c>
      <c r="D295" s="44" t="s">
        <v>915</v>
      </c>
    </row>
    <row r="296" spans="1:4">
      <c r="A296" s="136" t="s">
        <v>869</v>
      </c>
      <c r="B296" s="129">
        <v>266</v>
      </c>
      <c r="C296" s="46" t="s">
        <v>870</v>
      </c>
      <c r="D296" s="46" t="s">
        <v>916</v>
      </c>
    </row>
    <row r="297" spans="1:4">
      <c r="A297" s="138" t="s">
        <v>871</v>
      </c>
      <c r="B297" s="128">
        <v>266</v>
      </c>
      <c r="C297" s="44" t="s">
        <v>872</v>
      </c>
      <c r="D297" s="44" t="s">
        <v>917</v>
      </c>
    </row>
    <row r="298" spans="1:4">
      <c r="A298" s="136" t="s">
        <v>873</v>
      </c>
      <c r="B298" s="129">
        <v>266</v>
      </c>
      <c r="C298" s="46" t="s">
        <v>874</v>
      </c>
      <c r="D298" s="46" t="s">
        <v>918</v>
      </c>
    </row>
    <row r="299" spans="1:4">
      <c r="A299" s="138" t="s">
        <v>876</v>
      </c>
      <c r="B299" s="128">
        <v>266</v>
      </c>
      <c r="C299" s="44" t="s">
        <v>875</v>
      </c>
      <c r="D299" s="44" t="s">
        <v>919</v>
      </c>
    </row>
    <row r="300" spans="1:4">
      <c r="A300" s="136"/>
      <c r="B300" s="129">
        <v>266</v>
      </c>
      <c r="C300" s="46"/>
      <c r="D300" s="46"/>
    </row>
    <row r="301" spans="1:4">
      <c r="A301" s="138"/>
      <c r="B301" s="128">
        <v>266</v>
      </c>
      <c r="C301" s="44"/>
      <c r="D301" s="44"/>
    </row>
    <row r="302" spans="1:4">
      <c r="A302" s="136"/>
      <c r="B302" s="129">
        <v>266</v>
      </c>
      <c r="C302" s="46"/>
      <c r="D302" s="46"/>
    </row>
    <row r="303" spans="1:4">
      <c r="A303" s="138"/>
      <c r="B303" s="128">
        <v>266</v>
      </c>
      <c r="C303" s="44"/>
      <c r="D303" s="44"/>
    </row>
    <row r="304" spans="1:4">
      <c r="A304" s="136"/>
      <c r="B304" s="129">
        <v>266</v>
      </c>
      <c r="C304" s="46"/>
      <c r="D304" s="46"/>
    </row>
    <row r="305" spans="1:4">
      <c r="A305" s="138"/>
      <c r="B305" s="128">
        <v>266</v>
      </c>
      <c r="C305" s="44"/>
      <c r="D305" s="44"/>
    </row>
    <row r="306" spans="1:4">
      <c r="A306" s="136"/>
      <c r="B306" s="129">
        <v>266</v>
      </c>
      <c r="C306" s="46"/>
      <c r="D306" s="46"/>
    </row>
    <row r="307" spans="1:4">
      <c r="A307" s="138"/>
      <c r="B307" s="128">
        <v>266</v>
      </c>
      <c r="C307" s="44"/>
      <c r="D307" s="44"/>
    </row>
    <row r="308" spans="1:4">
      <c r="A308" s="136"/>
      <c r="B308" s="129">
        <v>266</v>
      </c>
      <c r="C308" s="46"/>
      <c r="D308" s="46"/>
    </row>
    <row r="309" spans="1:4">
      <c r="A309" s="138"/>
      <c r="B309" s="128">
        <v>266</v>
      </c>
      <c r="C309" s="44"/>
      <c r="D309" s="44"/>
    </row>
    <row r="310" spans="1:4">
      <c r="A310" s="136"/>
      <c r="B310" s="129">
        <v>266</v>
      </c>
      <c r="C310" s="46"/>
      <c r="D310" s="46"/>
    </row>
    <row r="311" spans="1:4">
      <c r="A311" s="138"/>
      <c r="B311" s="128">
        <v>266</v>
      </c>
      <c r="C311" s="44"/>
      <c r="D311" s="44"/>
    </row>
    <row r="312" spans="1:4">
      <c r="A312" s="136"/>
      <c r="B312" s="129">
        <v>266</v>
      </c>
      <c r="C312" s="46"/>
      <c r="D312" s="46"/>
    </row>
    <row r="313" spans="1:4">
      <c r="A313" s="138"/>
      <c r="B313" s="128">
        <v>266</v>
      </c>
      <c r="C313" s="44"/>
      <c r="D313" s="44"/>
    </row>
    <row r="314" spans="1:4">
      <c r="A314" s="136"/>
      <c r="B314" s="129">
        <v>266</v>
      </c>
      <c r="C314" s="46"/>
      <c r="D314" s="46"/>
    </row>
    <row r="315" spans="1:4">
      <c r="A315" s="138"/>
      <c r="B315" s="128">
        <v>266</v>
      </c>
      <c r="C315" s="44"/>
      <c r="D315" s="44"/>
    </row>
    <row r="316" spans="1:4">
      <c r="A316" s="136"/>
      <c r="B316" s="129">
        <v>266</v>
      </c>
      <c r="C316" s="46"/>
      <c r="D316" s="46"/>
    </row>
    <row r="317" spans="1:4">
      <c r="A317" s="138"/>
      <c r="B317" s="128">
        <v>266</v>
      </c>
      <c r="C317" s="44"/>
      <c r="D317" s="44"/>
    </row>
    <row r="318" spans="1:4">
      <c r="A318" s="136"/>
      <c r="B318" s="129">
        <v>266</v>
      </c>
      <c r="C318" s="46"/>
      <c r="D318" s="46"/>
    </row>
    <row r="319" spans="1:4">
      <c r="A319" s="138"/>
      <c r="B319" s="128">
        <v>266</v>
      </c>
      <c r="C319" s="44"/>
      <c r="D319" s="44"/>
    </row>
    <row r="320" spans="1:4">
      <c r="A320" s="136"/>
      <c r="B320" s="129">
        <v>266</v>
      </c>
      <c r="C320" s="46"/>
      <c r="D320" s="46"/>
    </row>
    <row r="321" spans="1:4">
      <c r="A321" s="138"/>
      <c r="B321" s="128">
        <v>266</v>
      </c>
      <c r="C321" s="44"/>
      <c r="D321" s="44"/>
    </row>
    <row r="322" spans="1:4">
      <c r="A322" s="136"/>
      <c r="B322" s="129">
        <v>266</v>
      </c>
      <c r="C322" s="46"/>
      <c r="D322" s="46"/>
    </row>
    <row r="323" spans="1:4">
      <c r="A323" s="138"/>
      <c r="B323" s="128">
        <v>266</v>
      </c>
      <c r="C323" s="44"/>
      <c r="D323" s="44"/>
    </row>
    <row r="324" spans="1:4">
      <c r="A324" s="136"/>
      <c r="B324" s="129">
        <v>266</v>
      </c>
      <c r="C324" s="46"/>
      <c r="D324" s="46"/>
    </row>
    <row r="325" spans="1:4">
      <c r="A325" s="138"/>
      <c r="B325" s="128">
        <v>266</v>
      </c>
      <c r="C325" s="44"/>
      <c r="D325" s="44"/>
    </row>
    <row r="326" spans="1:4">
      <c r="A326" s="136"/>
      <c r="B326" s="129">
        <v>266</v>
      </c>
      <c r="C326" s="46"/>
      <c r="D326" s="46"/>
    </row>
    <row r="327" spans="1:4">
      <c r="A327" s="138"/>
      <c r="B327" s="128">
        <v>266</v>
      </c>
      <c r="C327" s="44"/>
      <c r="D327" s="44"/>
    </row>
    <row r="328" spans="1:4">
      <c r="A328" s="136"/>
      <c r="B328" s="129">
        <v>266</v>
      </c>
      <c r="C328" s="46"/>
      <c r="D328" s="46"/>
    </row>
    <row r="329" spans="1:4">
      <c r="A329" s="138"/>
      <c r="B329" s="128">
        <v>266</v>
      </c>
      <c r="C329" s="44"/>
      <c r="D329" s="44"/>
    </row>
    <row r="330" spans="1:4">
      <c r="A330" s="136"/>
      <c r="B330" s="129">
        <v>266</v>
      </c>
      <c r="C330" s="46"/>
      <c r="D330" s="46"/>
    </row>
    <row r="331" spans="1:4">
      <c r="A331" s="138"/>
      <c r="B331" s="128">
        <v>266</v>
      </c>
      <c r="C331" s="44"/>
      <c r="D331" s="44"/>
    </row>
    <row r="332" spans="1:4">
      <c r="A332" s="136"/>
      <c r="B332" s="129">
        <v>266</v>
      </c>
      <c r="C332" s="46"/>
      <c r="D332" s="46"/>
    </row>
    <row r="333" spans="1:4">
      <c r="A333" s="138"/>
      <c r="B333" s="128">
        <v>266</v>
      </c>
      <c r="C333" s="44"/>
      <c r="D333" s="44"/>
    </row>
    <row r="334" spans="1:4">
      <c r="A334" s="136"/>
      <c r="B334" s="129">
        <v>266</v>
      </c>
      <c r="C334" s="46"/>
      <c r="D334" s="46"/>
    </row>
    <row r="335" spans="1:4">
      <c r="A335" s="138"/>
      <c r="B335" s="128">
        <v>266</v>
      </c>
      <c r="C335" s="44"/>
      <c r="D335" s="44"/>
    </row>
    <row r="336" spans="1:4">
      <c r="A336" s="136"/>
      <c r="B336" s="129">
        <v>266</v>
      </c>
      <c r="C336" s="46"/>
      <c r="D336" s="46"/>
    </row>
    <row r="337" spans="1:4">
      <c r="A337" s="138"/>
      <c r="B337" s="128">
        <v>266</v>
      </c>
      <c r="C337" s="44"/>
      <c r="D337" s="44"/>
    </row>
    <row r="338" spans="1:4">
      <c r="A338" s="136"/>
      <c r="B338" s="129">
        <v>266</v>
      </c>
      <c r="C338" s="46"/>
      <c r="D338" s="46"/>
    </row>
    <row r="339" spans="1:4">
      <c r="A339" s="138"/>
      <c r="B339" s="128">
        <v>266</v>
      </c>
      <c r="C339" s="44"/>
      <c r="D339" s="44"/>
    </row>
  </sheetData>
  <conditionalFormatting sqref="A340:A1048576 A1:A266 A268:A280">
    <cfRule type="duplicateValues" dxfId="35" priority="4"/>
  </conditionalFormatting>
  <conditionalFormatting sqref="A281:A290">
    <cfRule type="duplicateValues" dxfId="34" priority="3"/>
  </conditionalFormatting>
  <conditionalFormatting sqref="A291:A339">
    <cfRule type="duplicateValues" dxfId="33" priority="2"/>
  </conditionalFormatting>
  <conditionalFormatting sqref="A267">
    <cfRule type="duplicateValues" dxfId="32"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6"/>
  <sheetViews>
    <sheetView workbookViewId="0">
      <pane ySplit="4" topLeftCell="A5" activePane="bottomLeft" state="frozen"/>
      <selection pane="bottomLeft"/>
    </sheetView>
  </sheetViews>
  <sheetFormatPr defaultColWidth="9.140625" defaultRowHeight="15"/>
  <cols>
    <col min="1" max="1" width="12.140625" style="14" customWidth="1"/>
    <col min="2" max="2" width="4.42578125" style="14" customWidth="1"/>
    <col min="3" max="3" width="32.5703125" style="176" customWidth="1"/>
    <col min="4" max="7" width="4.7109375" style="4" customWidth="1"/>
    <col min="8" max="9" width="6.140625" style="4" customWidth="1"/>
    <col min="10" max="10" width="8.140625" style="4" customWidth="1"/>
    <col min="11" max="11" width="7.7109375" style="4" customWidth="1"/>
    <col min="12" max="12" width="10.42578125" style="4" customWidth="1"/>
    <col min="13" max="13" width="8.42578125" style="4" customWidth="1"/>
    <col min="14" max="14" width="12.7109375" style="34" customWidth="1"/>
    <col min="15" max="15" width="9.85546875" style="4" customWidth="1"/>
    <col min="16" max="16" width="10.42578125" style="4" customWidth="1"/>
    <col min="17" max="17" width="13.7109375" style="4" customWidth="1"/>
    <col min="18" max="18" width="9.140625" style="4"/>
    <col min="19" max="19" width="19.5703125" style="4" customWidth="1"/>
    <col min="20" max="16384" width="9.140625" style="4"/>
  </cols>
  <sheetData>
    <row r="1" spans="1:18" s="13" customFormat="1" ht="23.25">
      <c r="A1" s="12"/>
      <c r="B1" s="12"/>
      <c r="C1" s="173" t="s">
        <v>590</v>
      </c>
      <c r="D1" s="11"/>
      <c r="E1" s="11"/>
      <c r="F1" s="11"/>
      <c r="G1" s="11"/>
      <c r="H1" s="11"/>
      <c r="I1" s="11"/>
      <c r="J1" s="11"/>
      <c r="K1" s="11"/>
      <c r="L1" s="11"/>
      <c r="M1" s="11"/>
      <c r="N1" s="30"/>
      <c r="O1" s="161" t="s">
        <v>576</v>
      </c>
      <c r="P1" s="161"/>
      <c r="Q1" s="103" t="s">
        <v>246</v>
      </c>
    </row>
    <row r="2" spans="1:18" s="13" customFormat="1" ht="12.75" customHeight="1">
      <c r="A2" s="12"/>
      <c r="B2" s="12"/>
      <c r="C2" s="174"/>
      <c r="E2" s="116"/>
      <c r="F2" s="116"/>
      <c r="G2" s="116"/>
      <c r="H2" s="116"/>
      <c r="I2" s="116"/>
      <c r="J2" s="116"/>
      <c r="K2" s="116"/>
      <c r="L2" s="116"/>
      <c r="M2" s="116"/>
      <c r="N2" s="31"/>
      <c r="P2" s="108" t="s">
        <v>578</v>
      </c>
      <c r="Q2" s="112">
        <f>VLOOKUP(Q1,PTs!A1:C14,3,FALSE)</f>
        <v>1273</v>
      </c>
    </row>
    <row r="3" spans="1:18" s="13" customFormat="1" ht="15" customHeight="1">
      <c r="A3" s="168" t="s">
        <v>595</v>
      </c>
      <c r="B3" s="169" t="s">
        <v>555</v>
      </c>
      <c r="C3" s="163" t="s">
        <v>0</v>
      </c>
      <c r="D3" s="159" t="s">
        <v>547</v>
      </c>
      <c r="E3" s="159"/>
      <c r="F3" s="159"/>
      <c r="G3" s="159"/>
      <c r="H3" s="159" t="s">
        <v>1</v>
      </c>
      <c r="I3" s="159"/>
      <c r="J3" s="159" t="s">
        <v>5</v>
      </c>
      <c r="K3" s="159"/>
      <c r="L3" s="170" t="s">
        <v>591</v>
      </c>
      <c r="M3" s="160" t="s">
        <v>553</v>
      </c>
      <c r="N3" s="160"/>
      <c r="O3" s="117" t="s">
        <v>577</v>
      </c>
      <c r="P3" s="160" t="s">
        <v>553</v>
      </c>
      <c r="Q3" s="160"/>
    </row>
    <row r="4" spans="1:18" s="13" customFormat="1" ht="25.5">
      <c r="A4" s="168"/>
      <c r="B4" s="169"/>
      <c r="C4" s="163"/>
      <c r="D4" s="65" t="s">
        <v>548</v>
      </c>
      <c r="E4" s="65" t="s">
        <v>549</v>
      </c>
      <c r="F4" s="65" t="s">
        <v>550</v>
      </c>
      <c r="G4" s="65" t="s">
        <v>551</v>
      </c>
      <c r="H4" s="65" t="s">
        <v>2</v>
      </c>
      <c r="I4" s="65" t="s">
        <v>3</v>
      </c>
      <c r="J4" s="65" t="s">
        <v>552</v>
      </c>
      <c r="K4" s="65" t="s">
        <v>4</v>
      </c>
      <c r="L4" s="170"/>
      <c r="M4" s="65" t="s">
        <v>554</v>
      </c>
      <c r="N4" s="66" t="s">
        <v>569</v>
      </c>
      <c r="O4" s="122" t="str">
        <f>CONCATENATE(Q1,"          (n=",Q2,")")</f>
        <v>BC          (n=1273)</v>
      </c>
      <c r="P4" s="65" t="s">
        <v>554</v>
      </c>
      <c r="Q4" s="66" t="s">
        <v>569</v>
      </c>
    </row>
    <row r="5" spans="1:18" s="124" customFormat="1" ht="14.25" customHeight="1">
      <c r="A5" s="143" t="str">
        <f>IF('Values-Valeurs'!A2="","",'Values-Valeurs'!A2)</f>
        <v/>
      </c>
      <c r="B5" s="123" t="e">
        <f>VLOOKUP(A5,Variables!$A:$D,2,FALSE)</f>
        <v>#N/A</v>
      </c>
      <c r="C5" s="175" t="e">
        <f>VLOOKUP(A5,Variables!$A:$D,3,FALSE)</f>
        <v>#N/A</v>
      </c>
      <c r="D5" s="26">
        <f>'Values-Valeurs'!B2</f>
        <v>0</v>
      </c>
      <c r="E5" s="26">
        <f>'Values-Valeurs'!C2</f>
        <v>0</v>
      </c>
      <c r="F5" s="26">
        <f>'Values-Valeurs'!D2</f>
        <v>0</v>
      </c>
      <c r="G5" s="26">
        <f>'Values-Valeurs'!E2</f>
        <v>0</v>
      </c>
      <c r="H5" s="16">
        <f>D5+E5</f>
        <v>0</v>
      </c>
      <c r="I5" s="16">
        <f>D5+E5+F5</f>
        <v>0</v>
      </c>
      <c r="J5" s="17" t="e">
        <f>IF((COUNTA(D5)=0),0,(D5)/(D5+F5))</f>
        <v>#DIV/0!</v>
      </c>
      <c r="K5" s="17" t="e">
        <f>IF((COUNTA(D5:E5)=0),0,(D5+E5)/(D5+E5+F5))</f>
        <v>#DIV/0!</v>
      </c>
      <c r="L5" s="18" t="e">
        <f>VLOOKUP(B5,'Table 6'!$A$2:$P$267,16,FALSE)</f>
        <v>#N/A</v>
      </c>
      <c r="M5" s="35" t="str">
        <f>IF(I5=0,"",IF(L5="no data","",((IF(AND($H5&lt;=$I5,$H5&gt;=0),BINOMDIST($H5,$I5,L5/100,0),"")))))</f>
        <v/>
      </c>
      <c r="N5" s="35" t="str">
        <f>IF(I5=0,"",(IF(AND(M5&lt;=0.05,K5*100&gt;L5),"Alert",IF(AND(M5&lt;=0.05,K5*100&lt;L5),"protective",""))))</f>
        <v/>
      </c>
      <c r="O5" s="36" t="e">
        <f>HLOOKUP($Q$1,'Table 6'!$A$2:$P$267,B5,FALSE)</f>
        <v>#REF!</v>
      </c>
      <c r="P5" s="35" t="str">
        <f>IF(I5=0,"",IF(O5="no data","",(IF(AND($H5&lt;=$I5,$H5&gt;=0),BINOMDIST($H5,$I5,O5/100,0),""))))</f>
        <v/>
      </c>
      <c r="Q5" s="35" t="str">
        <f>IF(I5=0,"",(IF(AND(P5&lt;=0.05,K5*100&gt;O5),"Alert",IF(AND(P5&lt;=0.05,K5*100&lt;O5),"protective",""))))</f>
        <v/>
      </c>
    </row>
    <row r="6" spans="1:18" s="124" customFormat="1" ht="14.25" customHeight="1">
      <c r="A6" s="143" t="str">
        <f>IF('Values-Valeurs'!A3="","",'Values-Valeurs'!A3)</f>
        <v/>
      </c>
      <c r="B6" s="123" t="e">
        <f>VLOOKUP(A6,Variables!$A:$D,2,FALSE)</f>
        <v>#N/A</v>
      </c>
      <c r="C6" s="175" t="e">
        <f>VLOOKUP(A6,Variables!$A:$D,3,FALSE)</f>
        <v>#N/A</v>
      </c>
      <c r="D6" s="26">
        <f>'Values-Valeurs'!B3</f>
        <v>0</v>
      </c>
      <c r="E6" s="26">
        <f>'Values-Valeurs'!C3</f>
        <v>0</v>
      </c>
      <c r="F6" s="26">
        <f>'Values-Valeurs'!D3</f>
        <v>0</v>
      </c>
      <c r="G6" s="26">
        <f>'Values-Valeurs'!E3</f>
        <v>0</v>
      </c>
      <c r="H6" s="16">
        <f t="shared" ref="H6:H66" si="0">D6+E6</f>
        <v>0</v>
      </c>
      <c r="I6" s="16">
        <f t="shared" ref="I6:I66" si="1">D6+E6+F6</f>
        <v>0</v>
      </c>
      <c r="J6" s="17" t="e">
        <f t="shared" ref="J6:J41" si="2">IF((COUNTA(D6)=0),0,(D6)/(D6+F6))</f>
        <v>#DIV/0!</v>
      </c>
      <c r="K6" s="17" t="e">
        <f t="shared" ref="K6:K41" si="3">IF((COUNTA(D6:E6)=0),0,(D6+E6)/(D6+E6+F6))</f>
        <v>#DIV/0!</v>
      </c>
      <c r="L6" s="18" t="e">
        <f>VLOOKUP(B6,'Table 6'!$A$2:$P$267,16,FALSE)</f>
        <v>#N/A</v>
      </c>
      <c r="M6" s="35" t="str">
        <f t="shared" ref="M6:M69" si="4">IF(I6=0,"",IF(L6="no data","",((IF(AND($H6&lt;=$I6,$H6&gt;=0),BINOMDIST($H6,$I6,L6/100,0),"")))))</f>
        <v/>
      </c>
      <c r="N6" s="35" t="str">
        <f t="shared" ref="N6:N66" si="5">IF(I6=0,"",(IF(AND(M6&lt;=0.05,K6*100&gt;L6),"Alert",IF(AND(M6&lt;=0.05,K6*100&lt;L6),"protective",""))))</f>
        <v/>
      </c>
      <c r="O6" s="36" t="e">
        <f>HLOOKUP($Q$1,'Table 6'!$A$2:$P$267,B6,FALSE)</f>
        <v>#REF!</v>
      </c>
      <c r="P6" s="35" t="str">
        <f t="shared" ref="P6:P69" si="6">IF(I6=0,"",IF(O6="no data","",(IF(AND($H6&lt;=$I6,$H6&gt;=0),BINOMDIST($H6,$I6,O6/100,0),""))))</f>
        <v/>
      </c>
      <c r="Q6" s="35" t="str">
        <f t="shared" ref="Q6:Q66" si="7">IF(I6=0,"",(IF(AND(P6&lt;=0.05,K6*100&gt;O6),"Alert",IF(AND(P6&lt;=0.05,K6*100&lt;O6),"protective",""))))</f>
        <v/>
      </c>
    </row>
    <row r="7" spans="1:18" s="124" customFormat="1" ht="14.25" customHeight="1">
      <c r="A7" s="143" t="str">
        <f>IF('Values-Valeurs'!A4="","",'Values-Valeurs'!A4)</f>
        <v/>
      </c>
      <c r="B7" s="123" t="e">
        <f>VLOOKUP(A7,Variables!$A:$D,2,FALSE)</f>
        <v>#N/A</v>
      </c>
      <c r="C7" s="175" t="e">
        <f>VLOOKUP(A7,Variables!$A:$D,3,FALSE)</f>
        <v>#N/A</v>
      </c>
      <c r="D7" s="26">
        <f>'Values-Valeurs'!B4</f>
        <v>0</v>
      </c>
      <c r="E7" s="26">
        <f>'Values-Valeurs'!C4</f>
        <v>0</v>
      </c>
      <c r="F7" s="26">
        <f>'Values-Valeurs'!D4</f>
        <v>0</v>
      </c>
      <c r="G7" s="26">
        <f>'Values-Valeurs'!E4</f>
        <v>0</v>
      </c>
      <c r="H7" s="16">
        <f t="shared" si="0"/>
        <v>0</v>
      </c>
      <c r="I7" s="16">
        <f t="shared" si="1"/>
        <v>0</v>
      </c>
      <c r="J7" s="17" t="e">
        <f t="shared" si="2"/>
        <v>#DIV/0!</v>
      </c>
      <c r="K7" s="17" t="e">
        <f t="shared" si="3"/>
        <v>#DIV/0!</v>
      </c>
      <c r="L7" s="18" t="e">
        <f>VLOOKUP(B7,'Table 6'!$A$2:$P$267,16,FALSE)</f>
        <v>#N/A</v>
      </c>
      <c r="M7" s="35" t="str">
        <f t="shared" si="4"/>
        <v/>
      </c>
      <c r="N7" s="35" t="str">
        <f t="shared" si="5"/>
        <v/>
      </c>
      <c r="O7" s="36" t="e">
        <f>HLOOKUP($Q$1,'Table 6'!$A$2:$P$267,B7,FALSE)</f>
        <v>#REF!</v>
      </c>
      <c r="P7" s="35" t="str">
        <f t="shared" si="6"/>
        <v/>
      </c>
      <c r="Q7" s="35" t="str">
        <f t="shared" si="7"/>
        <v/>
      </c>
      <c r="R7" s="5"/>
    </row>
    <row r="8" spans="1:18" s="124" customFormat="1" ht="14.25" customHeight="1">
      <c r="A8" s="143" t="str">
        <f>IF('Values-Valeurs'!A5="","",'Values-Valeurs'!A5)</f>
        <v/>
      </c>
      <c r="B8" s="123" t="e">
        <f>VLOOKUP(A8,Variables!$A:$D,2,FALSE)</f>
        <v>#N/A</v>
      </c>
      <c r="C8" s="175" t="e">
        <f>VLOOKUP(A8,Variables!$A:$D,3,FALSE)</f>
        <v>#N/A</v>
      </c>
      <c r="D8" s="26">
        <f>'Values-Valeurs'!B5</f>
        <v>0</v>
      </c>
      <c r="E8" s="26">
        <f>'Values-Valeurs'!C5</f>
        <v>0</v>
      </c>
      <c r="F8" s="26">
        <f>'Values-Valeurs'!D5</f>
        <v>0</v>
      </c>
      <c r="G8" s="26">
        <f>'Values-Valeurs'!E5</f>
        <v>0</v>
      </c>
      <c r="H8" s="16">
        <f t="shared" si="0"/>
        <v>0</v>
      </c>
      <c r="I8" s="16">
        <f t="shared" si="1"/>
        <v>0</v>
      </c>
      <c r="J8" s="17" t="e">
        <f t="shared" si="2"/>
        <v>#DIV/0!</v>
      </c>
      <c r="K8" s="17" t="e">
        <f t="shared" si="3"/>
        <v>#DIV/0!</v>
      </c>
      <c r="L8" s="18" t="e">
        <f>VLOOKUP(B8,'Table 6'!$A$2:$P$267,16,FALSE)</f>
        <v>#N/A</v>
      </c>
      <c r="M8" s="35" t="str">
        <f t="shared" si="4"/>
        <v/>
      </c>
      <c r="N8" s="35" t="str">
        <f t="shared" si="5"/>
        <v/>
      </c>
      <c r="O8" s="36" t="e">
        <f>HLOOKUP($Q$1,'Table 6'!$A$2:$P$267,B8,FALSE)</f>
        <v>#REF!</v>
      </c>
      <c r="P8" s="35" t="str">
        <f t="shared" si="6"/>
        <v/>
      </c>
      <c r="Q8" s="35" t="str">
        <f t="shared" si="7"/>
        <v/>
      </c>
      <c r="R8" s="5"/>
    </row>
    <row r="9" spans="1:18" s="124" customFormat="1" ht="14.25" customHeight="1">
      <c r="A9" s="143" t="str">
        <f>IF('Values-Valeurs'!A6="","",'Values-Valeurs'!A6)</f>
        <v/>
      </c>
      <c r="B9" s="123" t="e">
        <f>VLOOKUP(A9,Variables!$A:$D,2,FALSE)</f>
        <v>#N/A</v>
      </c>
      <c r="C9" s="175" t="e">
        <f>VLOOKUP(A9,Variables!$A:$D,3,FALSE)</f>
        <v>#N/A</v>
      </c>
      <c r="D9" s="26">
        <f>'Values-Valeurs'!B6</f>
        <v>0</v>
      </c>
      <c r="E9" s="26">
        <f>'Values-Valeurs'!C6</f>
        <v>0</v>
      </c>
      <c r="F9" s="26">
        <f>'Values-Valeurs'!D6</f>
        <v>0</v>
      </c>
      <c r="G9" s="26">
        <f>'Values-Valeurs'!E6</f>
        <v>0</v>
      </c>
      <c r="H9" s="16">
        <f t="shared" si="0"/>
        <v>0</v>
      </c>
      <c r="I9" s="16">
        <f t="shared" si="1"/>
        <v>0</v>
      </c>
      <c r="J9" s="17" t="e">
        <f t="shared" si="2"/>
        <v>#DIV/0!</v>
      </c>
      <c r="K9" s="17" t="e">
        <f t="shared" si="3"/>
        <v>#DIV/0!</v>
      </c>
      <c r="L9" s="18" t="e">
        <f>VLOOKUP(B9,'Table 6'!$A$2:$P$267,16,FALSE)</f>
        <v>#N/A</v>
      </c>
      <c r="M9" s="35" t="str">
        <f t="shared" si="4"/>
        <v/>
      </c>
      <c r="N9" s="35" t="str">
        <f t="shared" si="5"/>
        <v/>
      </c>
      <c r="O9" s="36" t="e">
        <f>HLOOKUP($Q$1,'Table 6'!$A$2:$P$267,B9,FALSE)</f>
        <v>#REF!</v>
      </c>
      <c r="P9" s="35" t="str">
        <f t="shared" si="6"/>
        <v/>
      </c>
      <c r="Q9" s="35" t="str">
        <f t="shared" si="7"/>
        <v/>
      </c>
      <c r="R9" s="5"/>
    </row>
    <row r="10" spans="1:18" s="124" customFormat="1" ht="14.25" customHeight="1">
      <c r="A10" s="143" t="str">
        <f>IF('Values-Valeurs'!A7="","",'Values-Valeurs'!A7)</f>
        <v/>
      </c>
      <c r="B10" s="123" t="e">
        <f>VLOOKUP(A10,Variables!$A:$D,2,FALSE)</f>
        <v>#N/A</v>
      </c>
      <c r="C10" s="175" t="e">
        <f>VLOOKUP(A10,Variables!$A:$D,3,FALSE)</f>
        <v>#N/A</v>
      </c>
      <c r="D10" s="26">
        <f>'Values-Valeurs'!B7</f>
        <v>0</v>
      </c>
      <c r="E10" s="26">
        <f>'Values-Valeurs'!C7</f>
        <v>0</v>
      </c>
      <c r="F10" s="26">
        <f>'Values-Valeurs'!D7</f>
        <v>0</v>
      </c>
      <c r="G10" s="26">
        <f>'Values-Valeurs'!E7</f>
        <v>0</v>
      </c>
      <c r="H10" s="16">
        <f t="shared" si="0"/>
        <v>0</v>
      </c>
      <c r="I10" s="16">
        <f t="shared" si="1"/>
        <v>0</v>
      </c>
      <c r="J10" s="17" t="e">
        <f t="shared" si="2"/>
        <v>#DIV/0!</v>
      </c>
      <c r="K10" s="17" t="e">
        <f t="shared" si="3"/>
        <v>#DIV/0!</v>
      </c>
      <c r="L10" s="18" t="e">
        <f>VLOOKUP(B10,'Table 6'!$A$2:$P$267,16,FALSE)</f>
        <v>#N/A</v>
      </c>
      <c r="M10" s="35" t="str">
        <f t="shared" si="4"/>
        <v/>
      </c>
      <c r="N10" s="35" t="str">
        <f t="shared" si="5"/>
        <v/>
      </c>
      <c r="O10" s="36" t="e">
        <f>HLOOKUP($Q$1,'Table 6'!$A$2:$P$267,B10,FALSE)</f>
        <v>#REF!</v>
      </c>
      <c r="P10" s="35" t="str">
        <f t="shared" si="6"/>
        <v/>
      </c>
      <c r="Q10" s="35" t="str">
        <f t="shared" si="7"/>
        <v/>
      </c>
      <c r="R10" s="5"/>
    </row>
    <row r="11" spans="1:18" s="124" customFormat="1" ht="14.25" customHeight="1">
      <c r="A11" s="143" t="str">
        <f>IF('Values-Valeurs'!A8="","",'Values-Valeurs'!A8)</f>
        <v/>
      </c>
      <c r="B11" s="123" t="e">
        <f>VLOOKUP(A11,Variables!$A:$D,2,FALSE)</f>
        <v>#N/A</v>
      </c>
      <c r="C11" s="175" t="e">
        <f>VLOOKUP(A11,Variables!$A:$D,3,FALSE)</f>
        <v>#N/A</v>
      </c>
      <c r="D11" s="26">
        <f>'Values-Valeurs'!B8</f>
        <v>0</v>
      </c>
      <c r="E11" s="26">
        <f>'Values-Valeurs'!C8</f>
        <v>0</v>
      </c>
      <c r="F11" s="26">
        <f>'Values-Valeurs'!D8</f>
        <v>0</v>
      </c>
      <c r="G11" s="26">
        <f>'Values-Valeurs'!E8</f>
        <v>0</v>
      </c>
      <c r="H11" s="16">
        <f t="shared" si="0"/>
        <v>0</v>
      </c>
      <c r="I11" s="16">
        <f t="shared" si="1"/>
        <v>0</v>
      </c>
      <c r="J11" s="17" t="e">
        <f t="shared" si="2"/>
        <v>#DIV/0!</v>
      </c>
      <c r="K11" s="17" t="e">
        <f t="shared" si="3"/>
        <v>#DIV/0!</v>
      </c>
      <c r="L11" s="18" t="e">
        <f>VLOOKUP(B11,'Table 6'!$A$2:$P$267,16,FALSE)</f>
        <v>#N/A</v>
      </c>
      <c r="M11" s="35" t="str">
        <f t="shared" si="4"/>
        <v/>
      </c>
      <c r="N11" s="35" t="str">
        <f t="shared" si="5"/>
        <v/>
      </c>
      <c r="O11" s="36" t="e">
        <f>HLOOKUP($Q$1,'Table 6'!$A$2:$P$267,B11,FALSE)</f>
        <v>#REF!</v>
      </c>
      <c r="P11" s="35" t="str">
        <f t="shared" si="6"/>
        <v/>
      </c>
      <c r="Q11" s="35" t="str">
        <f t="shared" si="7"/>
        <v/>
      </c>
      <c r="R11" s="5"/>
    </row>
    <row r="12" spans="1:18" s="124" customFormat="1" ht="14.25" customHeight="1">
      <c r="A12" s="143" t="str">
        <f>IF('Values-Valeurs'!A9="","",'Values-Valeurs'!A9)</f>
        <v/>
      </c>
      <c r="B12" s="123" t="e">
        <f>VLOOKUP(A12,Variables!$A:$D,2,FALSE)</f>
        <v>#N/A</v>
      </c>
      <c r="C12" s="175" t="e">
        <f>VLOOKUP(A12,Variables!$A:$D,3,FALSE)</f>
        <v>#N/A</v>
      </c>
      <c r="D12" s="26">
        <f>'Values-Valeurs'!B9</f>
        <v>0</v>
      </c>
      <c r="E12" s="26">
        <f>'Values-Valeurs'!C9</f>
        <v>0</v>
      </c>
      <c r="F12" s="26">
        <f>'Values-Valeurs'!D9</f>
        <v>0</v>
      </c>
      <c r="G12" s="26">
        <f>'Values-Valeurs'!E9</f>
        <v>0</v>
      </c>
      <c r="H12" s="16">
        <f t="shared" si="0"/>
        <v>0</v>
      </c>
      <c r="I12" s="16">
        <f t="shared" si="1"/>
        <v>0</v>
      </c>
      <c r="J12" s="17" t="e">
        <f t="shared" si="2"/>
        <v>#DIV/0!</v>
      </c>
      <c r="K12" s="17" t="e">
        <f t="shared" si="3"/>
        <v>#DIV/0!</v>
      </c>
      <c r="L12" s="18" t="e">
        <f>VLOOKUP(B12,'Table 6'!$A$2:$P$267,16,FALSE)</f>
        <v>#N/A</v>
      </c>
      <c r="M12" s="35" t="str">
        <f t="shared" si="4"/>
        <v/>
      </c>
      <c r="N12" s="35" t="str">
        <f t="shared" si="5"/>
        <v/>
      </c>
      <c r="O12" s="36" t="e">
        <f>HLOOKUP($Q$1,'Table 6'!$A$2:$P$267,B12,FALSE)</f>
        <v>#REF!</v>
      </c>
      <c r="P12" s="35" t="str">
        <f t="shared" si="6"/>
        <v/>
      </c>
      <c r="Q12" s="35" t="str">
        <f t="shared" si="7"/>
        <v/>
      </c>
      <c r="R12" s="5"/>
    </row>
    <row r="13" spans="1:18" s="124" customFormat="1" ht="14.25" customHeight="1">
      <c r="A13" s="143" t="str">
        <f>IF('Values-Valeurs'!A10="","",'Values-Valeurs'!A10)</f>
        <v/>
      </c>
      <c r="B13" s="123" t="e">
        <f>VLOOKUP(A13,Variables!$A:$D,2,FALSE)</f>
        <v>#N/A</v>
      </c>
      <c r="C13" s="175" t="e">
        <f>VLOOKUP(A13,Variables!$A:$D,3,FALSE)</f>
        <v>#N/A</v>
      </c>
      <c r="D13" s="26">
        <f>'Values-Valeurs'!B10</f>
        <v>0</v>
      </c>
      <c r="E13" s="26">
        <f>'Values-Valeurs'!C10</f>
        <v>0</v>
      </c>
      <c r="F13" s="26">
        <f>'Values-Valeurs'!D10</f>
        <v>0</v>
      </c>
      <c r="G13" s="26">
        <f>'Values-Valeurs'!E10</f>
        <v>0</v>
      </c>
      <c r="H13" s="16">
        <f t="shared" si="0"/>
        <v>0</v>
      </c>
      <c r="I13" s="16">
        <f t="shared" si="1"/>
        <v>0</v>
      </c>
      <c r="J13" s="17" t="e">
        <f t="shared" si="2"/>
        <v>#DIV/0!</v>
      </c>
      <c r="K13" s="17" t="e">
        <f t="shared" si="3"/>
        <v>#DIV/0!</v>
      </c>
      <c r="L13" s="18" t="e">
        <f>VLOOKUP(B13,'Table 6'!$A$2:$P$267,16,FALSE)</f>
        <v>#N/A</v>
      </c>
      <c r="M13" s="35" t="str">
        <f t="shared" si="4"/>
        <v/>
      </c>
      <c r="N13" s="35" t="str">
        <f t="shared" si="5"/>
        <v/>
      </c>
      <c r="O13" s="36" t="e">
        <f>HLOOKUP($Q$1,'Table 6'!$A$2:$P$267,B13,FALSE)</f>
        <v>#REF!</v>
      </c>
      <c r="P13" s="35" t="str">
        <f t="shared" si="6"/>
        <v/>
      </c>
      <c r="Q13" s="35" t="str">
        <f t="shared" si="7"/>
        <v/>
      </c>
      <c r="R13" s="5"/>
    </row>
    <row r="14" spans="1:18" s="124" customFormat="1" ht="14.25" customHeight="1">
      <c r="A14" s="143" t="str">
        <f>IF('Values-Valeurs'!A11="","",'Values-Valeurs'!A11)</f>
        <v/>
      </c>
      <c r="B14" s="123" t="e">
        <f>VLOOKUP(A14,Variables!$A:$D,2,FALSE)</f>
        <v>#N/A</v>
      </c>
      <c r="C14" s="175" t="e">
        <f>VLOOKUP(A14,Variables!$A:$D,3,FALSE)</f>
        <v>#N/A</v>
      </c>
      <c r="D14" s="26">
        <f>'Values-Valeurs'!B11</f>
        <v>0</v>
      </c>
      <c r="E14" s="26">
        <f>'Values-Valeurs'!C11</f>
        <v>0</v>
      </c>
      <c r="F14" s="26">
        <f>'Values-Valeurs'!D11</f>
        <v>0</v>
      </c>
      <c r="G14" s="26">
        <f>'Values-Valeurs'!E11</f>
        <v>0</v>
      </c>
      <c r="H14" s="16">
        <f t="shared" si="0"/>
        <v>0</v>
      </c>
      <c r="I14" s="16">
        <f t="shared" si="1"/>
        <v>0</v>
      </c>
      <c r="J14" s="17" t="e">
        <f t="shared" si="2"/>
        <v>#DIV/0!</v>
      </c>
      <c r="K14" s="17" t="e">
        <f t="shared" si="3"/>
        <v>#DIV/0!</v>
      </c>
      <c r="L14" s="18" t="e">
        <f>VLOOKUP(B14,'Table 6'!$A$2:$P$267,16,FALSE)</f>
        <v>#N/A</v>
      </c>
      <c r="M14" s="35" t="str">
        <f t="shared" si="4"/>
        <v/>
      </c>
      <c r="N14" s="35" t="str">
        <f t="shared" si="5"/>
        <v/>
      </c>
      <c r="O14" s="36" t="e">
        <f>HLOOKUP($Q$1,'Table 6'!$A$2:$P$267,B14,FALSE)</f>
        <v>#REF!</v>
      </c>
      <c r="P14" s="35" t="str">
        <f t="shared" si="6"/>
        <v/>
      </c>
      <c r="Q14" s="35" t="str">
        <f t="shared" si="7"/>
        <v/>
      </c>
      <c r="R14" s="5"/>
    </row>
    <row r="15" spans="1:18" s="124" customFormat="1" ht="14.25" customHeight="1">
      <c r="A15" s="143" t="str">
        <f>IF('Values-Valeurs'!A12="","",'Values-Valeurs'!A12)</f>
        <v/>
      </c>
      <c r="B15" s="123" t="e">
        <f>VLOOKUP(A15,Variables!$A:$D,2,FALSE)</f>
        <v>#N/A</v>
      </c>
      <c r="C15" s="175" t="e">
        <f>VLOOKUP(A15,Variables!$A:$D,3,FALSE)</f>
        <v>#N/A</v>
      </c>
      <c r="D15" s="26">
        <f>'Values-Valeurs'!B12</f>
        <v>0</v>
      </c>
      <c r="E15" s="26">
        <f>'Values-Valeurs'!C12</f>
        <v>0</v>
      </c>
      <c r="F15" s="26">
        <f>'Values-Valeurs'!D12</f>
        <v>0</v>
      </c>
      <c r="G15" s="26">
        <f>'Values-Valeurs'!E12</f>
        <v>0</v>
      </c>
      <c r="H15" s="16">
        <f t="shared" si="0"/>
        <v>0</v>
      </c>
      <c r="I15" s="16">
        <f t="shared" si="1"/>
        <v>0</v>
      </c>
      <c r="J15" s="17" t="e">
        <f t="shared" si="2"/>
        <v>#DIV/0!</v>
      </c>
      <c r="K15" s="17" t="e">
        <f t="shared" si="3"/>
        <v>#DIV/0!</v>
      </c>
      <c r="L15" s="18" t="e">
        <f>VLOOKUP(B15,'Table 6'!$A$2:$P$267,16,FALSE)</f>
        <v>#N/A</v>
      </c>
      <c r="M15" s="35" t="str">
        <f t="shared" si="4"/>
        <v/>
      </c>
      <c r="N15" s="35" t="str">
        <f t="shared" si="5"/>
        <v/>
      </c>
      <c r="O15" s="36" t="e">
        <f>HLOOKUP($Q$1,'Table 6'!$A$2:$P$267,B15,FALSE)</f>
        <v>#REF!</v>
      </c>
      <c r="P15" s="35" t="str">
        <f t="shared" si="6"/>
        <v/>
      </c>
      <c r="Q15" s="35" t="str">
        <f t="shared" si="7"/>
        <v/>
      </c>
      <c r="R15" s="5"/>
    </row>
    <row r="16" spans="1:18" s="124" customFormat="1" ht="14.25" customHeight="1">
      <c r="A16" s="143" t="str">
        <f>IF('Values-Valeurs'!A13="","",'Values-Valeurs'!A13)</f>
        <v/>
      </c>
      <c r="B16" s="123" t="e">
        <f>VLOOKUP(A16,Variables!$A:$D,2,FALSE)</f>
        <v>#N/A</v>
      </c>
      <c r="C16" s="175" t="e">
        <f>VLOOKUP(A16,Variables!$A:$D,3,FALSE)</f>
        <v>#N/A</v>
      </c>
      <c r="D16" s="26">
        <f>'Values-Valeurs'!B13</f>
        <v>0</v>
      </c>
      <c r="E16" s="26">
        <f>'Values-Valeurs'!C13</f>
        <v>0</v>
      </c>
      <c r="F16" s="26">
        <f>'Values-Valeurs'!D13</f>
        <v>0</v>
      </c>
      <c r="G16" s="26">
        <f>'Values-Valeurs'!E13</f>
        <v>0</v>
      </c>
      <c r="H16" s="16">
        <f t="shared" si="0"/>
        <v>0</v>
      </c>
      <c r="I16" s="16">
        <f t="shared" si="1"/>
        <v>0</v>
      </c>
      <c r="J16" s="17" t="e">
        <f t="shared" si="2"/>
        <v>#DIV/0!</v>
      </c>
      <c r="K16" s="17" t="e">
        <f t="shared" si="3"/>
        <v>#DIV/0!</v>
      </c>
      <c r="L16" s="18" t="e">
        <f>VLOOKUP(B16,'Table 6'!$A$2:$P$267,16,FALSE)</f>
        <v>#N/A</v>
      </c>
      <c r="M16" s="35" t="str">
        <f t="shared" si="4"/>
        <v/>
      </c>
      <c r="N16" s="35" t="str">
        <f t="shared" si="5"/>
        <v/>
      </c>
      <c r="O16" s="36" t="e">
        <f>HLOOKUP($Q$1,'Table 6'!$A$2:$P$267,B16,FALSE)</f>
        <v>#REF!</v>
      </c>
      <c r="P16" s="35" t="str">
        <f t="shared" si="6"/>
        <v/>
      </c>
      <c r="Q16" s="35" t="str">
        <f t="shared" si="7"/>
        <v/>
      </c>
      <c r="R16" s="5"/>
    </row>
    <row r="17" spans="1:25" s="124" customFormat="1" ht="14.25" customHeight="1">
      <c r="A17" s="143" t="str">
        <f>IF('Values-Valeurs'!A14="","",'Values-Valeurs'!A14)</f>
        <v/>
      </c>
      <c r="B17" s="123" t="e">
        <f>VLOOKUP(A17,Variables!$A:$D,2,FALSE)</f>
        <v>#N/A</v>
      </c>
      <c r="C17" s="175" t="e">
        <f>VLOOKUP(A17,Variables!$A:$D,3,FALSE)</f>
        <v>#N/A</v>
      </c>
      <c r="D17" s="26">
        <f>'Values-Valeurs'!B14</f>
        <v>0</v>
      </c>
      <c r="E17" s="26">
        <f>'Values-Valeurs'!C14</f>
        <v>0</v>
      </c>
      <c r="F17" s="26">
        <f>'Values-Valeurs'!D14</f>
        <v>0</v>
      </c>
      <c r="G17" s="26">
        <f>'Values-Valeurs'!E14</f>
        <v>0</v>
      </c>
      <c r="H17" s="16">
        <f t="shared" si="0"/>
        <v>0</v>
      </c>
      <c r="I17" s="16">
        <f t="shared" si="1"/>
        <v>0</v>
      </c>
      <c r="J17" s="17" t="e">
        <f t="shared" si="2"/>
        <v>#DIV/0!</v>
      </c>
      <c r="K17" s="17" t="e">
        <f t="shared" si="3"/>
        <v>#DIV/0!</v>
      </c>
      <c r="L17" s="18" t="e">
        <f>VLOOKUP(B17,'Table 6'!$A$2:$P$267,16,FALSE)</f>
        <v>#N/A</v>
      </c>
      <c r="M17" s="35" t="str">
        <f t="shared" si="4"/>
        <v/>
      </c>
      <c r="N17" s="35" t="str">
        <f t="shared" si="5"/>
        <v/>
      </c>
      <c r="O17" s="36" t="e">
        <f>HLOOKUP($Q$1,'Table 6'!$A$2:$P$267,B17,FALSE)</f>
        <v>#REF!</v>
      </c>
      <c r="P17" s="35" t="str">
        <f t="shared" si="6"/>
        <v/>
      </c>
      <c r="Q17" s="35" t="str">
        <f t="shared" si="7"/>
        <v/>
      </c>
      <c r="R17" s="5"/>
      <c r="S17" s="125"/>
    </row>
    <row r="18" spans="1:25" s="124" customFormat="1" ht="14.25" customHeight="1">
      <c r="A18" s="143" t="str">
        <f>IF('Values-Valeurs'!A15="","",'Values-Valeurs'!A15)</f>
        <v/>
      </c>
      <c r="B18" s="123" t="e">
        <f>VLOOKUP(A18,Variables!$A:$D,2,FALSE)</f>
        <v>#N/A</v>
      </c>
      <c r="C18" s="175" t="e">
        <f>VLOOKUP(A18,Variables!$A:$D,3,FALSE)</f>
        <v>#N/A</v>
      </c>
      <c r="D18" s="26">
        <f>'Values-Valeurs'!B15</f>
        <v>0</v>
      </c>
      <c r="E18" s="26">
        <f>'Values-Valeurs'!C15</f>
        <v>0</v>
      </c>
      <c r="F18" s="26">
        <f>'Values-Valeurs'!D15</f>
        <v>0</v>
      </c>
      <c r="G18" s="26">
        <f>'Values-Valeurs'!E15</f>
        <v>0</v>
      </c>
      <c r="H18" s="16">
        <f t="shared" si="0"/>
        <v>0</v>
      </c>
      <c r="I18" s="16">
        <f t="shared" si="1"/>
        <v>0</v>
      </c>
      <c r="J18" s="17" t="e">
        <f t="shared" si="2"/>
        <v>#DIV/0!</v>
      </c>
      <c r="K18" s="17" t="e">
        <f t="shared" si="3"/>
        <v>#DIV/0!</v>
      </c>
      <c r="L18" s="18" t="e">
        <f>VLOOKUP(B18,'Table 6'!$A$2:$P$267,16,FALSE)</f>
        <v>#N/A</v>
      </c>
      <c r="M18" s="35" t="str">
        <f t="shared" si="4"/>
        <v/>
      </c>
      <c r="N18" s="35" t="str">
        <f t="shared" si="5"/>
        <v/>
      </c>
      <c r="O18" s="36" t="e">
        <f>HLOOKUP($Q$1,'Table 6'!$A$2:$P$267,B18,FALSE)</f>
        <v>#REF!</v>
      </c>
      <c r="P18" s="35" t="str">
        <f t="shared" si="6"/>
        <v/>
      </c>
      <c r="Q18" s="35" t="str">
        <f t="shared" si="7"/>
        <v/>
      </c>
      <c r="R18" s="5"/>
    </row>
    <row r="19" spans="1:25" s="124" customFormat="1" ht="14.25" customHeight="1">
      <c r="A19" s="143" t="str">
        <f>IF('Values-Valeurs'!A16="","",'Values-Valeurs'!A16)</f>
        <v/>
      </c>
      <c r="B19" s="123" t="e">
        <f>VLOOKUP(A19,Variables!$A:$D,2,FALSE)</f>
        <v>#N/A</v>
      </c>
      <c r="C19" s="175" t="e">
        <f>VLOOKUP(A19,Variables!$A:$D,3,FALSE)</f>
        <v>#N/A</v>
      </c>
      <c r="D19" s="26">
        <f>'Values-Valeurs'!B16</f>
        <v>0</v>
      </c>
      <c r="E19" s="26">
        <f>'Values-Valeurs'!C16</f>
        <v>0</v>
      </c>
      <c r="F19" s="26">
        <f>'Values-Valeurs'!D16</f>
        <v>0</v>
      </c>
      <c r="G19" s="26">
        <f>'Values-Valeurs'!E16</f>
        <v>0</v>
      </c>
      <c r="H19" s="16">
        <f t="shared" si="0"/>
        <v>0</v>
      </c>
      <c r="I19" s="16">
        <f t="shared" si="1"/>
        <v>0</v>
      </c>
      <c r="J19" s="17" t="e">
        <f t="shared" si="2"/>
        <v>#DIV/0!</v>
      </c>
      <c r="K19" s="17" t="e">
        <f t="shared" si="3"/>
        <v>#DIV/0!</v>
      </c>
      <c r="L19" s="18" t="e">
        <f>VLOOKUP(B19,'Table 6'!$A$2:$P$267,16,FALSE)</f>
        <v>#N/A</v>
      </c>
      <c r="M19" s="35" t="str">
        <f t="shared" si="4"/>
        <v/>
      </c>
      <c r="N19" s="35" t="str">
        <f t="shared" si="5"/>
        <v/>
      </c>
      <c r="O19" s="36" t="e">
        <f>HLOOKUP($Q$1,'Table 6'!$A$2:$P$267,B19,FALSE)</f>
        <v>#REF!</v>
      </c>
      <c r="P19" s="35" t="str">
        <f t="shared" si="6"/>
        <v/>
      </c>
      <c r="Q19" s="35" t="str">
        <f t="shared" si="7"/>
        <v/>
      </c>
      <c r="R19" s="5"/>
    </row>
    <row r="20" spans="1:25" s="124" customFormat="1" ht="14.25" customHeight="1">
      <c r="A20" s="143" t="str">
        <f>IF('Values-Valeurs'!A17="","",'Values-Valeurs'!A17)</f>
        <v/>
      </c>
      <c r="B20" s="123" t="e">
        <f>VLOOKUP(A20,Variables!$A:$D,2,FALSE)</f>
        <v>#N/A</v>
      </c>
      <c r="C20" s="175" t="e">
        <f>VLOOKUP(A20,Variables!$A:$D,3,FALSE)</f>
        <v>#N/A</v>
      </c>
      <c r="D20" s="26">
        <f>'Values-Valeurs'!B17</f>
        <v>0</v>
      </c>
      <c r="E20" s="26">
        <f>'Values-Valeurs'!C17</f>
        <v>0</v>
      </c>
      <c r="F20" s="26">
        <f>'Values-Valeurs'!D17</f>
        <v>0</v>
      </c>
      <c r="G20" s="26">
        <f>'Values-Valeurs'!E17</f>
        <v>0</v>
      </c>
      <c r="H20" s="16">
        <f t="shared" si="0"/>
        <v>0</v>
      </c>
      <c r="I20" s="16">
        <f t="shared" si="1"/>
        <v>0</v>
      </c>
      <c r="J20" s="17" t="e">
        <f t="shared" si="2"/>
        <v>#DIV/0!</v>
      </c>
      <c r="K20" s="17" t="e">
        <f t="shared" si="3"/>
        <v>#DIV/0!</v>
      </c>
      <c r="L20" s="18" t="e">
        <f>VLOOKUP(B20,'Table 6'!$A$2:$P$267,16,FALSE)</f>
        <v>#N/A</v>
      </c>
      <c r="M20" s="35" t="str">
        <f t="shared" si="4"/>
        <v/>
      </c>
      <c r="N20" s="35" t="str">
        <f t="shared" si="5"/>
        <v/>
      </c>
      <c r="O20" s="36" t="e">
        <f>HLOOKUP($Q$1,'Table 6'!$A$2:$P$267,B20,FALSE)</f>
        <v>#REF!</v>
      </c>
      <c r="P20" s="35" t="str">
        <f t="shared" si="6"/>
        <v/>
      </c>
      <c r="Q20" s="35" t="str">
        <f t="shared" si="7"/>
        <v/>
      </c>
    </row>
    <row r="21" spans="1:25" s="124" customFormat="1" ht="14.25" customHeight="1">
      <c r="A21" s="143" t="str">
        <f>IF('Values-Valeurs'!A18="","",'Values-Valeurs'!A18)</f>
        <v/>
      </c>
      <c r="B21" s="123" t="e">
        <f>VLOOKUP(A21,Variables!$A:$D,2,FALSE)</f>
        <v>#N/A</v>
      </c>
      <c r="C21" s="175" t="e">
        <f>VLOOKUP(A21,Variables!$A:$D,3,FALSE)</f>
        <v>#N/A</v>
      </c>
      <c r="D21" s="26">
        <f>'Values-Valeurs'!B18</f>
        <v>0</v>
      </c>
      <c r="E21" s="26">
        <f>'Values-Valeurs'!C18</f>
        <v>0</v>
      </c>
      <c r="F21" s="26">
        <f>'Values-Valeurs'!D18</f>
        <v>0</v>
      </c>
      <c r="G21" s="26">
        <f>'Values-Valeurs'!E18</f>
        <v>0</v>
      </c>
      <c r="H21" s="16">
        <f t="shared" si="0"/>
        <v>0</v>
      </c>
      <c r="I21" s="16">
        <f t="shared" si="1"/>
        <v>0</v>
      </c>
      <c r="J21" s="17" t="e">
        <f t="shared" si="2"/>
        <v>#DIV/0!</v>
      </c>
      <c r="K21" s="17" t="e">
        <f t="shared" si="3"/>
        <v>#DIV/0!</v>
      </c>
      <c r="L21" s="18" t="e">
        <f>VLOOKUP(B21,'Table 6'!$A$2:$P$267,16,FALSE)</f>
        <v>#N/A</v>
      </c>
      <c r="M21" s="35" t="str">
        <f t="shared" si="4"/>
        <v/>
      </c>
      <c r="N21" s="35" t="str">
        <f t="shared" si="5"/>
        <v/>
      </c>
      <c r="O21" s="36" t="e">
        <f>HLOOKUP($Q$1,'Table 6'!$A$2:$P$267,B21,FALSE)</f>
        <v>#REF!</v>
      </c>
      <c r="P21" s="35" t="str">
        <f t="shared" si="6"/>
        <v/>
      </c>
      <c r="Q21" s="35" t="str">
        <f t="shared" si="7"/>
        <v/>
      </c>
    </row>
    <row r="22" spans="1:25" s="124" customFormat="1" ht="14.25" customHeight="1">
      <c r="A22" s="143" t="str">
        <f>IF('Values-Valeurs'!A19="","",'Values-Valeurs'!A19)</f>
        <v/>
      </c>
      <c r="B22" s="123" t="e">
        <f>VLOOKUP(A22,Variables!$A:$D,2,FALSE)</f>
        <v>#N/A</v>
      </c>
      <c r="C22" s="175" t="e">
        <f>VLOOKUP(A22,Variables!$A:$D,3,FALSE)</f>
        <v>#N/A</v>
      </c>
      <c r="D22" s="26">
        <f>'Values-Valeurs'!B19</f>
        <v>0</v>
      </c>
      <c r="E22" s="26">
        <f>'Values-Valeurs'!C19</f>
        <v>0</v>
      </c>
      <c r="F22" s="26">
        <f>'Values-Valeurs'!D19</f>
        <v>0</v>
      </c>
      <c r="G22" s="26">
        <f>'Values-Valeurs'!E19</f>
        <v>0</v>
      </c>
      <c r="H22" s="16">
        <f t="shared" si="0"/>
        <v>0</v>
      </c>
      <c r="I22" s="16">
        <f t="shared" si="1"/>
        <v>0</v>
      </c>
      <c r="J22" s="17" t="e">
        <f t="shared" si="2"/>
        <v>#DIV/0!</v>
      </c>
      <c r="K22" s="17" t="e">
        <f t="shared" si="3"/>
        <v>#DIV/0!</v>
      </c>
      <c r="L22" s="18" t="e">
        <f>VLOOKUP(B22,'Table 6'!$A$2:$P$267,16,FALSE)</f>
        <v>#N/A</v>
      </c>
      <c r="M22" s="35" t="str">
        <f t="shared" si="4"/>
        <v/>
      </c>
      <c r="N22" s="35" t="str">
        <f t="shared" si="5"/>
        <v/>
      </c>
      <c r="O22" s="36" t="e">
        <f>HLOOKUP($Q$1,'Table 6'!$A$2:$P$267,B22,FALSE)</f>
        <v>#REF!</v>
      </c>
      <c r="P22" s="35" t="str">
        <f t="shared" si="6"/>
        <v/>
      </c>
      <c r="Q22" s="35" t="str">
        <f t="shared" si="7"/>
        <v/>
      </c>
      <c r="R22" s="9"/>
      <c r="S22" s="9"/>
      <c r="T22" s="9"/>
      <c r="U22" s="9"/>
      <c r="V22" s="9"/>
      <c r="W22" s="9"/>
      <c r="X22" s="9"/>
      <c r="Y22" s="9"/>
    </row>
    <row r="23" spans="1:25" s="124" customFormat="1" ht="14.25" customHeight="1">
      <c r="A23" s="143" t="str">
        <f>IF('Values-Valeurs'!A20="","",'Values-Valeurs'!A20)</f>
        <v/>
      </c>
      <c r="B23" s="123" t="e">
        <f>VLOOKUP(A23,Variables!$A:$D,2,FALSE)</f>
        <v>#N/A</v>
      </c>
      <c r="C23" s="175" t="e">
        <f>VLOOKUP(A23,Variables!$A:$D,3,FALSE)</f>
        <v>#N/A</v>
      </c>
      <c r="D23" s="26">
        <f>'Values-Valeurs'!B20</f>
        <v>0</v>
      </c>
      <c r="E23" s="26">
        <f>'Values-Valeurs'!C20</f>
        <v>0</v>
      </c>
      <c r="F23" s="26">
        <f>'Values-Valeurs'!D20</f>
        <v>0</v>
      </c>
      <c r="G23" s="26">
        <f>'Values-Valeurs'!E20</f>
        <v>0</v>
      </c>
      <c r="H23" s="16">
        <f t="shared" si="0"/>
        <v>0</v>
      </c>
      <c r="I23" s="16">
        <f t="shared" si="1"/>
        <v>0</v>
      </c>
      <c r="J23" s="17" t="e">
        <f t="shared" si="2"/>
        <v>#DIV/0!</v>
      </c>
      <c r="K23" s="17" t="e">
        <f t="shared" si="3"/>
        <v>#DIV/0!</v>
      </c>
      <c r="L23" s="18" t="e">
        <f>VLOOKUP(B23,'Table 6'!$A$2:$P$267,16,FALSE)</f>
        <v>#N/A</v>
      </c>
      <c r="M23" s="35" t="str">
        <f t="shared" si="4"/>
        <v/>
      </c>
      <c r="N23" s="35" t="str">
        <f t="shared" si="5"/>
        <v/>
      </c>
      <c r="O23" s="36" t="e">
        <f>HLOOKUP($Q$1,'Table 6'!$A$2:$P$267,B23,FALSE)</f>
        <v>#REF!</v>
      </c>
      <c r="P23" s="35" t="str">
        <f t="shared" si="6"/>
        <v/>
      </c>
      <c r="Q23" s="35" t="str">
        <f t="shared" si="7"/>
        <v/>
      </c>
      <c r="R23" s="5"/>
      <c r="S23" s="5"/>
      <c r="T23" s="5"/>
      <c r="U23" s="5"/>
      <c r="V23" s="5"/>
      <c r="W23" s="5"/>
      <c r="X23" s="5"/>
      <c r="Y23" s="5"/>
    </row>
    <row r="24" spans="1:25" s="124" customFormat="1" ht="14.25" customHeight="1">
      <c r="A24" s="143" t="str">
        <f>IF('Values-Valeurs'!A21="","",'Values-Valeurs'!A21)</f>
        <v/>
      </c>
      <c r="B24" s="123" t="e">
        <f>VLOOKUP(A24,Variables!$A:$D,2,FALSE)</f>
        <v>#N/A</v>
      </c>
      <c r="C24" s="175" t="e">
        <f>VLOOKUP(A24,Variables!$A:$D,3,FALSE)</f>
        <v>#N/A</v>
      </c>
      <c r="D24" s="26">
        <f>'Values-Valeurs'!B21</f>
        <v>0</v>
      </c>
      <c r="E24" s="26">
        <f>'Values-Valeurs'!C21</f>
        <v>0</v>
      </c>
      <c r="F24" s="26">
        <f>'Values-Valeurs'!D21</f>
        <v>0</v>
      </c>
      <c r="G24" s="26">
        <f>'Values-Valeurs'!E21</f>
        <v>0</v>
      </c>
      <c r="H24" s="16">
        <f t="shared" si="0"/>
        <v>0</v>
      </c>
      <c r="I24" s="16">
        <f t="shared" si="1"/>
        <v>0</v>
      </c>
      <c r="J24" s="17" t="e">
        <f t="shared" si="2"/>
        <v>#DIV/0!</v>
      </c>
      <c r="K24" s="17" t="e">
        <f t="shared" si="3"/>
        <v>#DIV/0!</v>
      </c>
      <c r="L24" s="18" t="e">
        <f>VLOOKUP(B24,'Table 6'!$A$2:$P$267,16,FALSE)</f>
        <v>#N/A</v>
      </c>
      <c r="M24" s="35" t="str">
        <f t="shared" si="4"/>
        <v/>
      </c>
      <c r="N24" s="35" t="str">
        <f t="shared" si="5"/>
        <v/>
      </c>
      <c r="O24" s="36" t="e">
        <f>HLOOKUP($Q$1,'Table 6'!$A$2:$P$267,B24,FALSE)</f>
        <v>#REF!</v>
      </c>
      <c r="P24" s="35" t="str">
        <f t="shared" si="6"/>
        <v/>
      </c>
      <c r="Q24" s="35" t="str">
        <f t="shared" si="7"/>
        <v/>
      </c>
    </row>
    <row r="25" spans="1:25" s="124" customFormat="1" ht="14.25" customHeight="1">
      <c r="A25" s="143" t="str">
        <f>IF('Values-Valeurs'!A22="","",'Values-Valeurs'!A22)</f>
        <v/>
      </c>
      <c r="B25" s="123" t="e">
        <f>VLOOKUP(A25,Variables!$A:$D,2,FALSE)</f>
        <v>#N/A</v>
      </c>
      <c r="C25" s="175" t="e">
        <f>VLOOKUP(A25,Variables!$A:$D,3,FALSE)</f>
        <v>#N/A</v>
      </c>
      <c r="D25" s="26">
        <f>'Values-Valeurs'!B22</f>
        <v>0</v>
      </c>
      <c r="E25" s="26">
        <f>'Values-Valeurs'!C22</f>
        <v>0</v>
      </c>
      <c r="F25" s="26">
        <f>'Values-Valeurs'!D22</f>
        <v>0</v>
      </c>
      <c r="G25" s="26">
        <f>'Values-Valeurs'!E22</f>
        <v>0</v>
      </c>
      <c r="H25" s="16">
        <f t="shared" si="0"/>
        <v>0</v>
      </c>
      <c r="I25" s="16">
        <f t="shared" si="1"/>
        <v>0</v>
      </c>
      <c r="J25" s="17" t="e">
        <f t="shared" si="2"/>
        <v>#DIV/0!</v>
      </c>
      <c r="K25" s="17" t="e">
        <f t="shared" si="3"/>
        <v>#DIV/0!</v>
      </c>
      <c r="L25" s="18" t="e">
        <f>VLOOKUP(B25,'Table 6'!$A$2:$P$267,16,FALSE)</f>
        <v>#N/A</v>
      </c>
      <c r="M25" s="35" t="str">
        <f t="shared" si="4"/>
        <v/>
      </c>
      <c r="N25" s="35" t="str">
        <f t="shared" si="5"/>
        <v/>
      </c>
      <c r="O25" s="36" t="e">
        <f>HLOOKUP($Q$1,'Table 6'!$A$2:$P$267,B25,FALSE)</f>
        <v>#REF!</v>
      </c>
      <c r="P25" s="35" t="str">
        <f t="shared" si="6"/>
        <v/>
      </c>
      <c r="Q25" s="35" t="str">
        <f t="shared" si="7"/>
        <v/>
      </c>
    </row>
    <row r="26" spans="1:25" s="124" customFormat="1" ht="14.25" customHeight="1">
      <c r="A26" s="143" t="str">
        <f>IF('Values-Valeurs'!A23="","",'Values-Valeurs'!A23)</f>
        <v/>
      </c>
      <c r="B26" s="123" t="e">
        <f>VLOOKUP(A26,Variables!$A:$D,2,FALSE)</f>
        <v>#N/A</v>
      </c>
      <c r="C26" s="175" t="e">
        <f>VLOOKUP(A26,Variables!$A:$D,3,FALSE)</f>
        <v>#N/A</v>
      </c>
      <c r="D26" s="26">
        <f>'Values-Valeurs'!B23</f>
        <v>0</v>
      </c>
      <c r="E26" s="26">
        <f>'Values-Valeurs'!C23</f>
        <v>0</v>
      </c>
      <c r="F26" s="26">
        <f>'Values-Valeurs'!D23</f>
        <v>0</v>
      </c>
      <c r="G26" s="26">
        <f>'Values-Valeurs'!E23</f>
        <v>0</v>
      </c>
      <c r="H26" s="16">
        <f t="shared" si="0"/>
        <v>0</v>
      </c>
      <c r="I26" s="16">
        <f t="shared" si="1"/>
        <v>0</v>
      </c>
      <c r="J26" s="17" t="e">
        <f t="shared" si="2"/>
        <v>#DIV/0!</v>
      </c>
      <c r="K26" s="17" t="e">
        <f t="shared" si="3"/>
        <v>#DIV/0!</v>
      </c>
      <c r="L26" s="18" t="e">
        <f>VLOOKUP(B26,'Table 6'!$A$2:$P$267,16,FALSE)</f>
        <v>#N/A</v>
      </c>
      <c r="M26" s="35" t="str">
        <f t="shared" si="4"/>
        <v/>
      </c>
      <c r="N26" s="35" t="str">
        <f t="shared" si="5"/>
        <v/>
      </c>
      <c r="O26" s="36" t="e">
        <f>HLOOKUP($Q$1,'Table 6'!$A$2:$P$267,B26,FALSE)</f>
        <v>#REF!</v>
      </c>
      <c r="P26" s="35" t="str">
        <f t="shared" si="6"/>
        <v/>
      </c>
      <c r="Q26" s="35" t="str">
        <f t="shared" si="7"/>
        <v/>
      </c>
    </row>
    <row r="27" spans="1:25" s="124" customFormat="1" ht="14.25" customHeight="1">
      <c r="A27" s="143" t="str">
        <f>IF('Values-Valeurs'!A24="","",'Values-Valeurs'!A24)</f>
        <v/>
      </c>
      <c r="B27" s="123" t="e">
        <f>VLOOKUP(A27,Variables!$A:$D,2,FALSE)</f>
        <v>#N/A</v>
      </c>
      <c r="C27" s="175" t="e">
        <f>VLOOKUP(A27,Variables!$A:$D,3,FALSE)</f>
        <v>#N/A</v>
      </c>
      <c r="D27" s="26">
        <f>'Values-Valeurs'!B24</f>
        <v>0</v>
      </c>
      <c r="E27" s="26">
        <f>'Values-Valeurs'!C24</f>
        <v>0</v>
      </c>
      <c r="F27" s="26">
        <f>'Values-Valeurs'!D24</f>
        <v>0</v>
      </c>
      <c r="G27" s="26">
        <f>'Values-Valeurs'!E24</f>
        <v>0</v>
      </c>
      <c r="H27" s="16">
        <f t="shared" si="0"/>
        <v>0</v>
      </c>
      <c r="I27" s="16">
        <f t="shared" si="1"/>
        <v>0</v>
      </c>
      <c r="J27" s="17" t="e">
        <f t="shared" si="2"/>
        <v>#DIV/0!</v>
      </c>
      <c r="K27" s="17" t="e">
        <f t="shared" si="3"/>
        <v>#DIV/0!</v>
      </c>
      <c r="L27" s="18" t="e">
        <f>VLOOKUP(B27,'Table 6'!$A$2:$P$267,16,FALSE)</f>
        <v>#N/A</v>
      </c>
      <c r="M27" s="35" t="str">
        <f t="shared" si="4"/>
        <v/>
      </c>
      <c r="N27" s="35" t="str">
        <f t="shared" si="5"/>
        <v/>
      </c>
      <c r="O27" s="36" t="e">
        <f>HLOOKUP($Q$1,'Table 6'!$A$2:$P$267,B27,FALSE)</f>
        <v>#REF!</v>
      </c>
      <c r="P27" s="35" t="str">
        <f t="shared" si="6"/>
        <v/>
      </c>
      <c r="Q27" s="35" t="str">
        <f t="shared" si="7"/>
        <v/>
      </c>
    </row>
    <row r="28" spans="1:25" s="124" customFormat="1" ht="14.25" customHeight="1">
      <c r="A28" s="143" t="str">
        <f>IF('Values-Valeurs'!A25="","",'Values-Valeurs'!A25)</f>
        <v/>
      </c>
      <c r="B28" s="123" t="e">
        <f>VLOOKUP(A28,Variables!$A:$D,2,FALSE)</f>
        <v>#N/A</v>
      </c>
      <c r="C28" s="175" t="e">
        <f>VLOOKUP(A28,Variables!$A:$D,3,FALSE)</f>
        <v>#N/A</v>
      </c>
      <c r="D28" s="26">
        <f>'Values-Valeurs'!B25</f>
        <v>0</v>
      </c>
      <c r="E28" s="26">
        <f>'Values-Valeurs'!C25</f>
        <v>0</v>
      </c>
      <c r="F28" s="26">
        <f>'Values-Valeurs'!D25</f>
        <v>0</v>
      </c>
      <c r="G28" s="26">
        <f>'Values-Valeurs'!E25</f>
        <v>0</v>
      </c>
      <c r="H28" s="16">
        <f t="shared" si="0"/>
        <v>0</v>
      </c>
      <c r="I28" s="16">
        <f t="shared" si="1"/>
        <v>0</v>
      </c>
      <c r="J28" s="17" t="e">
        <f t="shared" si="2"/>
        <v>#DIV/0!</v>
      </c>
      <c r="K28" s="17" t="e">
        <f t="shared" si="3"/>
        <v>#DIV/0!</v>
      </c>
      <c r="L28" s="18" t="e">
        <f>VLOOKUP(B28,'Table 6'!$A$2:$P$267,16,FALSE)</f>
        <v>#N/A</v>
      </c>
      <c r="M28" s="35" t="str">
        <f t="shared" si="4"/>
        <v/>
      </c>
      <c r="N28" s="35" t="str">
        <f t="shared" si="5"/>
        <v/>
      </c>
      <c r="O28" s="36" t="e">
        <f>HLOOKUP($Q$1,'Table 6'!$A$2:$P$267,B28,FALSE)</f>
        <v>#REF!</v>
      </c>
      <c r="P28" s="35" t="str">
        <f t="shared" si="6"/>
        <v/>
      </c>
      <c r="Q28" s="35" t="str">
        <f t="shared" si="7"/>
        <v/>
      </c>
    </row>
    <row r="29" spans="1:25" s="124" customFormat="1" ht="14.25" customHeight="1">
      <c r="A29" s="143" t="str">
        <f>IF('Values-Valeurs'!A26="","",'Values-Valeurs'!A26)</f>
        <v/>
      </c>
      <c r="B29" s="123" t="e">
        <f>VLOOKUP(A29,Variables!$A:$D,2,FALSE)</f>
        <v>#N/A</v>
      </c>
      <c r="C29" s="175" t="e">
        <f>VLOOKUP(A29,Variables!$A:$D,3,FALSE)</f>
        <v>#N/A</v>
      </c>
      <c r="D29" s="26">
        <f>'Values-Valeurs'!B26</f>
        <v>0</v>
      </c>
      <c r="E29" s="26">
        <f>'Values-Valeurs'!C26</f>
        <v>0</v>
      </c>
      <c r="F29" s="26">
        <f>'Values-Valeurs'!D26</f>
        <v>0</v>
      </c>
      <c r="G29" s="26">
        <f>'Values-Valeurs'!E26</f>
        <v>0</v>
      </c>
      <c r="H29" s="16">
        <f t="shared" si="0"/>
        <v>0</v>
      </c>
      <c r="I29" s="16">
        <f t="shared" si="1"/>
        <v>0</v>
      </c>
      <c r="J29" s="17" t="e">
        <f t="shared" si="2"/>
        <v>#DIV/0!</v>
      </c>
      <c r="K29" s="17" t="e">
        <f t="shared" si="3"/>
        <v>#DIV/0!</v>
      </c>
      <c r="L29" s="18" t="e">
        <f>VLOOKUP(B29,'Table 6'!$A$2:$P$267,16,FALSE)</f>
        <v>#N/A</v>
      </c>
      <c r="M29" s="35" t="str">
        <f t="shared" si="4"/>
        <v/>
      </c>
      <c r="N29" s="35" t="str">
        <f t="shared" si="5"/>
        <v/>
      </c>
      <c r="O29" s="36" t="e">
        <f>HLOOKUP($Q$1,'Table 6'!$A$2:$P$267,B29,FALSE)</f>
        <v>#REF!</v>
      </c>
      <c r="P29" s="35" t="str">
        <f t="shared" si="6"/>
        <v/>
      </c>
      <c r="Q29" s="35" t="str">
        <f t="shared" si="7"/>
        <v/>
      </c>
    </row>
    <row r="30" spans="1:25" s="124" customFormat="1" ht="14.25" customHeight="1">
      <c r="A30" s="143" t="str">
        <f>IF('Values-Valeurs'!A27="","",'Values-Valeurs'!A27)</f>
        <v/>
      </c>
      <c r="B30" s="123" t="e">
        <f>VLOOKUP(A30,Variables!$A:$D,2,FALSE)</f>
        <v>#N/A</v>
      </c>
      <c r="C30" s="175" t="e">
        <f>VLOOKUP(A30,Variables!$A:$D,3,FALSE)</f>
        <v>#N/A</v>
      </c>
      <c r="D30" s="26">
        <f>'Values-Valeurs'!B27</f>
        <v>0</v>
      </c>
      <c r="E30" s="26">
        <f>'Values-Valeurs'!C27</f>
        <v>0</v>
      </c>
      <c r="F30" s="26">
        <f>'Values-Valeurs'!D27</f>
        <v>0</v>
      </c>
      <c r="G30" s="26">
        <f>'Values-Valeurs'!E27</f>
        <v>0</v>
      </c>
      <c r="H30" s="16">
        <f t="shared" si="0"/>
        <v>0</v>
      </c>
      <c r="I30" s="16">
        <f t="shared" si="1"/>
        <v>0</v>
      </c>
      <c r="J30" s="17" t="e">
        <f t="shared" si="2"/>
        <v>#DIV/0!</v>
      </c>
      <c r="K30" s="17" t="e">
        <f t="shared" si="3"/>
        <v>#DIV/0!</v>
      </c>
      <c r="L30" s="18" t="e">
        <f>VLOOKUP(B30,'Table 6'!$A$2:$P$267,16,FALSE)</f>
        <v>#N/A</v>
      </c>
      <c r="M30" s="35" t="str">
        <f t="shared" si="4"/>
        <v/>
      </c>
      <c r="N30" s="35" t="str">
        <f t="shared" si="5"/>
        <v/>
      </c>
      <c r="O30" s="36" t="e">
        <f>HLOOKUP($Q$1,'Table 6'!$A$2:$P$267,B30,FALSE)</f>
        <v>#REF!</v>
      </c>
      <c r="P30" s="35" t="str">
        <f t="shared" si="6"/>
        <v/>
      </c>
      <c r="Q30" s="35" t="str">
        <f t="shared" si="7"/>
        <v/>
      </c>
    </row>
    <row r="31" spans="1:25" s="124" customFormat="1" ht="14.25" customHeight="1">
      <c r="A31" s="143" t="str">
        <f>IF('Values-Valeurs'!A28="","",'Values-Valeurs'!A28)</f>
        <v/>
      </c>
      <c r="B31" s="123" t="e">
        <f>VLOOKUP(A31,Variables!$A:$D,2,FALSE)</f>
        <v>#N/A</v>
      </c>
      <c r="C31" s="175" t="e">
        <f>VLOOKUP(A31,Variables!$A:$D,3,FALSE)</f>
        <v>#N/A</v>
      </c>
      <c r="D31" s="26">
        <f>'Values-Valeurs'!B28</f>
        <v>0</v>
      </c>
      <c r="E31" s="26">
        <f>'Values-Valeurs'!C28</f>
        <v>0</v>
      </c>
      <c r="F31" s="26">
        <f>'Values-Valeurs'!D28</f>
        <v>0</v>
      </c>
      <c r="G31" s="26">
        <f>'Values-Valeurs'!E28</f>
        <v>0</v>
      </c>
      <c r="H31" s="16">
        <f t="shared" si="0"/>
        <v>0</v>
      </c>
      <c r="I31" s="16">
        <f t="shared" si="1"/>
        <v>0</v>
      </c>
      <c r="J31" s="17" t="e">
        <f t="shared" si="2"/>
        <v>#DIV/0!</v>
      </c>
      <c r="K31" s="17" t="e">
        <f t="shared" si="3"/>
        <v>#DIV/0!</v>
      </c>
      <c r="L31" s="18" t="e">
        <f>VLOOKUP(B31,'Table 6'!$A$2:$P$267,16,FALSE)</f>
        <v>#N/A</v>
      </c>
      <c r="M31" s="35" t="str">
        <f t="shared" si="4"/>
        <v/>
      </c>
      <c r="N31" s="35" t="str">
        <f t="shared" si="5"/>
        <v/>
      </c>
      <c r="O31" s="36" t="e">
        <f>HLOOKUP($Q$1,'Table 6'!$A$2:$P$267,B31,FALSE)</f>
        <v>#REF!</v>
      </c>
      <c r="P31" s="35" t="str">
        <f t="shared" si="6"/>
        <v/>
      </c>
      <c r="Q31" s="35" t="str">
        <f t="shared" si="7"/>
        <v/>
      </c>
    </row>
    <row r="32" spans="1:25" s="124" customFormat="1" ht="14.25" customHeight="1">
      <c r="A32" s="143" t="str">
        <f>IF('Values-Valeurs'!A29="","",'Values-Valeurs'!A29)</f>
        <v/>
      </c>
      <c r="B32" s="123" t="e">
        <f>VLOOKUP(A32,Variables!$A:$D,2,FALSE)</f>
        <v>#N/A</v>
      </c>
      <c r="C32" s="175" t="e">
        <f>VLOOKUP(A32,Variables!$A:$D,3,FALSE)</f>
        <v>#N/A</v>
      </c>
      <c r="D32" s="26">
        <f>'Values-Valeurs'!B29</f>
        <v>0</v>
      </c>
      <c r="E32" s="26">
        <f>'Values-Valeurs'!C29</f>
        <v>0</v>
      </c>
      <c r="F32" s="26">
        <f>'Values-Valeurs'!D29</f>
        <v>0</v>
      </c>
      <c r="G32" s="26">
        <f>'Values-Valeurs'!E29</f>
        <v>0</v>
      </c>
      <c r="H32" s="16">
        <f t="shared" si="0"/>
        <v>0</v>
      </c>
      <c r="I32" s="16">
        <f t="shared" si="1"/>
        <v>0</v>
      </c>
      <c r="J32" s="17" t="e">
        <f t="shared" si="2"/>
        <v>#DIV/0!</v>
      </c>
      <c r="K32" s="17" t="e">
        <f t="shared" si="3"/>
        <v>#DIV/0!</v>
      </c>
      <c r="L32" s="18" t="e">
        <f>VLOOKUP(B32,'Table 6'!$A$2:$P$267,16,FALSE)</f>
        <v>#N/A</v>
      </c>
      <c r="M32" s="35" t="str">
        <f t="shared" si="4"/>
        <v/>
      </c>
      <c r="N32" s="35" t="str">
        <f t="shared" si="5"/>
        <v/>
      </c>
      <c r="O32" s="36" t="e">
        <f>HLOOKUP($Q$1,'Table 6'!$A$2:$P$267,B32,FALSE)</f>
        <v>#REF!</v>
      </c>
      <c r="P32" s="35" t="str">
        <f t="shared" si="6"/>
        <v/>
      </c>
      <c r="Q32" s="35" t="str">
        <f t="shared" si="7"/>
        <v/>
      </c>
    </row>
    <row r="33" spans="1:17" s="124" customFormat="1" ht="14.25" customHeight="1">
      <c r="A33" s="143" t="str">
        <f>IF('Values-Valeurs'!A30="","",'Values-Valeurs'!A30)</f>
        <v/>
      </c>
      <c r="B33" s="123" t="e">
        <f>VLOOKUP(A33,Variables!$A:$D,2,FALSE)</f>
        <v>#N/A</v>
      </c>
      <c r="C33" s="175" t="e">
        <f>VLOOKUP(A33,Variables!$A:$D,3,FALSE)</f>
        <v>#N/A</v>
      </c>
      <c r="D33" s="26">
        <f>'Values-Valeurs'!B30</f>
        <v>0</v>
      </c>
      <c r="E33" s="26">
        <f>'Values-Valeurs'!C30</f>
        <v>0</v>
      </c>
      <c r="F33" s="26">
        <f>'Values-Valeurs'!D30</f>
        <v>0</v>
      </c>
      <c r="G33" s="26">
        <f>'Values-Valeurs'!E30</f>
        <v>0</v>
      </c>
      <c r="H33" s="16">
        <f t="shared" si="0"/>
        <v>0</v>
      </c>
      <c r="I33" s="16">
        <f t="shared" si="1"/>
        <v>0</v>
      </c>
      <c r="J33" s="17" t="e">
        <f t="shared" si="2"/>
        <v>#DIV/0!</v>
      </c>
      <c r="K33" s="17" t="e">
        <f t="shared" si="3"/>
        <v>#DIV/0!</v>
      </c>
      <c r="L33" s="18" t="e">
        <f>VLOOKUP(B33,'Table 6'!$A$2:$P$267,16,FALSE)</f>
        <v>#N/A</v>
      </c>
      <c r="M33" s="35" t="str">
        <f t="shared" si="4"/>
        <v/>
      </c>
      <c r="N33" s="35" t="str">
        <f t="shared" si="5"/>
        <v/>
      </c>
      <c r="O33" s="36" t="e">
        <f>HLOOKUP($Q$1,'Table 6'!$A$2:$P$267,B33,FALSE)</f>
        <v>#REF!</v>
      </c>
      <c r="P33" s="35" t="str">
        <f t="shared" si="6"/>
        <v/>
      </c>
      <c r="Q33" s="35" t="str">
        <f t="shared" si="7"/>
        <v/>
      </c>
    </row>
    <row r="34" spans="1:17" s="124" customFormat="1" ht="14.25" customHeight="1">
      <c r="A34" s="143" t="str">
        <f>IF('Values-Valeurs'!A31="","",'Values-Valeurs'!A31)</f>
        <v/>
      </c>
      <c r="B34" s="123" t="e">
        <f>VLOOKUP(A34,Variables!$A:$D,2,FALSE)</f>
        <v>#N/A</v>
      </c>
      <c r="C34" s="175" t="e">
        <f>VLOOKUP(A34,Variables!$A:$D,3,FALSE)</f>
        <v>#N/A</v>
      </c>
      <c r="D34" s="26">
        <f>'Values-Valeurs'!B31</f>
        <v>0</v>
      </c>
      <c r="E34" s="26">
        <f>'Values-Valeurs'!C31</f>
        <v>0</v>
      </c>
      <c r="F34" s="26">
        <f>'Values-Valeurs'!D31</f>
        <v>0</v>
      </c>
      <c r="G34" s="26">
        <f>'Values-Valeurs'!E31</f>
        <v>0</v>
      </c>
      <c r="H34" s="16">
        <f t="shared" si="0"/>
        <v>0</v>
      </c>
      <c r="I34" s="16">
        <f t="shared" si="1"/>
        <v>0</v>
      </c>
      <c r="J34" s="17" t="e">
        <f t="shared" si="2"/>
        <v>#DIV/0!</v>
      </c>
      <c r="K34" s="17" t="e">
        <f t="shared" si="3"/>
        <v>#DIV/0!</v>
      </c>
      <c r="L34" s="18" t="e">
        <f>VLOOKUP(B34,'Table 6'!$A$2:$P$267,16,FALSE)</f>
        <v>#N/A</v>
      </c>
      <c r="M34" s="35" t="str">
        <f t="shared" si="4"/>
        <v/>
      </c>
      <c r="N34" s="35" t="str">
        <f t="shared" si="5"/>
        <v/>
      </c>
      <c r="O34" s="36" t="e">
        <f>HLOOKUP($Q$1,'Table 6'!$A$2:$P$267,B34,FALSE)</f>
        <v>#REF!</v>
      </c>
      <c r="P34" s="35" t="str">
        <f t="shared" si="6"/>
        <v/>
      </c>
      <c r="Q34" s="35" t="str">
        <f t="shared" si="7"/>
        <v/>
      </c>
    </row>
    <row r="35" spans="1:17" s="124" customFormat="1" ht="14.25" customHeight="1">
      <c r="A35" s="143" t="str">
        <f>IF('Values-Valeurs'!A32="","",'Values-Valeurs'!A32)</f>
        <v/>
      </c>
      <c r="B35" s="123" t="e">
        <f>VLOOKUP(A35,Variables!$A:$D,2,FALSE)</f>
        <v>#N/A</v>
      </c>
      <c r="C35" s="175" t="e">
        <f>VLOOKUP(A35,Variables!$A:$D,3,FALSE)</f>
        <v>#N/A</v>
      </c>
      <c r="D35" s="26">
        <f>'Values-Valeurs'!B32</f>
        <v>0</v>
      </c>
      <c r="E35" s="26">
        <f>'Values-Valeurs'!C32</f>
        <v>0</v>
      </c>
      <c r="F35" s="26">
        <f>'Values-Valeurs'!D32</f>
        <v>0</v>
      </c>
      <c r="G35" s="26">
        <f>'Values-Valeurs'!E32</f>
        <v>0</v>
      </c>
      <c r="H35" s="16">
        <f t="shared" si="0"/>
        <v>0</v>
      </c>
      <c r="I35" s="16">
        <f t="shared" si="1"/>
        <v>0</v>
      </c>
      <c r="J35" s="17" t="e">
        <f t="shared" si="2"/>
        <v>#DIV/0!</v>
      </c>
      <c r="K35" s="17" t="e">
        <f t="shared" si="3"/>
        <v>#DIV/0!</v>
      </c>
      <c r="L35" s="18" t="e">
        <f>VLOOKUP(B35,'Table 6'!$A$2:$P$267,16,FALSE)</f>
        <v>#N/A</v>
      </c>
      <c r="M35" s="35" t="str">
        <f t="shared" si="4"/>
        <v/>
      </c>
      <c r="N35" s="35" t="str">
        <f t="shared" si="5"/>
        <v/>
      </c>
      <c r="O35" s="36" t="e">
        <f>HLOOKUP($Q$1,'Table 6'!$A$2:$P$267,B35,FALSE)</f>
        <v>#REF!</v>
      </c>
      <c r="P35" s="35" t="str">
        <f t="shared" si="6"/>
        <v/>
      </c>
      <c r="Q35" s="35" t="str">
        <f t="shared" si="7"/>
        <v/>
      </c>
    </row>
    <row r="36" spans="1:17" s="124" customFormat="1" ht="14.25" customHeight="1">
      <c r="A36" s="143" t="str">
        <f>IF('Values-Valeurs'!A33="","",'Values-Valeurs'!A33)</f>
        <v/>
      </c>
      <c r="B36" s="123" t="e">
        <f>VLOOKUP(A36,Variables!$A:$D,2,FALSE)</f>
        <v>#N/A</v>
      </c>
      <c r="C36" s="175" t="e">
        <f>VLOOKUP(A36,Variables!$A:$D,3,FALSE)</f>
        <v>#N/A</v>
      </c>
      <c r="D36" s="26">
        <f>'Values-Valeurs'!B33</f>
        <v>0</v>
      </c>
      <c r="E36" s="26">
        <f>'Values-Valeurs'!C33</f>
        <v>0</v>
      </c>
      <c r="F36" s="26">
        <f>'Values-Valeurs'!D33</f>
        <v>0</v>
      </c>
      <c r="G36" s="26">
        <f>'Values-Valeurs'!E33</f>
        <v>0</v>
      </c>
      <c r="H36" s="16">
        <f t="shared" si="0"/>
        <v>0</v>
      </c>
      <c r="I36" s="16">
        <f t="shared" si="1"/>
        <v>0</v>
      </c>
      <c r="J36" s="17" t="e">
        <f t="shared" si="2"/>
        <v>#DIV/0!</v>
      </c>
      <c r="K36" s="17" t="e">
        <f t="shared" si="3"/>
        <v>#DIV/0!</v>
      </c>
      <c r="L36" s="18" t="e">
        <f>VLOOKUP(B36,'Table 6'!$A$2:$P$267,16,FALSE)</f>
        <v>#N/A</v>
      </c>
      <c r="M36" s="35" t="str">
        <f t="shared" si="4"/>
        <v/>
      </c>
      <c r="N36" s="35" t="str">
        <f t="shared" si="5"/>
        <v/>
      </c>
      <c r="O36" s="36" t="e">
        <f>HLOOKUP($Q$1,'Table 6'!$A$2:$P$267,B36,FALSE)</f>
        <v>#REF!</v>
      </c>
      <c r="P36" s="35" t="str">
        <f t="shared" si="6"/>
        <v/>
      </c>
      <c r="Q36" s="35" t="str">
        <f t="shared" si="7"/>
        <v/>
      </c>
    </row>
    <row r="37" spans="1:17" s="124" customFormat="1" ht="14.25" customHeight="1">
      <c r="A37" s="143" t="str">
        <f>IF('Values-Valeurs'!A34="","",'Values-Valeurs'!A34)</f>
        <v/>
      </c>
      <c r="B37" s="123" t="e">
        <f>VLOOKUP(A37,Variables!$A:$D,2,FALSE)</f>
        <v>#N/A</v>
      </c>
      <c r="C37" s="175" t="e">
        <f>VLOOKUP(A37,Variables!$A:$D,3,FALSE)</f>
        <v>#N/A</v>
      </c>
      <c r="D37" s="26">
        <f>'Values-Valeurs'!B34</f>
        <v>0</v>
      </c>
      <c r="E37" s="26">
        <f>'Values-Valeurs'!C34</f>
        <v>0</v>
      </c>
      <c r="F37" s="26">
        <f>'Values-Valeurs'!D34</f>
        <v>0</v>
      </c>
      <c r="G37" s="26">
        <f>'Values-Valeurs'!E34</f>
        <v>0</v>
      </c>
      <c r="H37" s="16">
        <f t="shared" si="0"/>
        <v>0</v>
      </c>
      <c r="I37" s="16">
        <f t="shared" si="1"/>
        <v>0</v>
      </c>
      <c r="J37" s="17" t="e">
        <f t="shared" si="2"/>
        <v>#DIV/0!</v>
      </c>
      <c r="K37" s="17" t="e">
        <f t="shared" si="3"/>
        <v>#DIV/0!</v>
      </c>
      <c r="L37" s="18" t="e">
        <f>VLOOKUP(B37,'Table 6'!$A$2:$P$267,16,FALSE)</f>
        <v>#N/A</v>
      </c>
      <c r="M37" s="35" t="str">
        <f t="shared" si="4"/>
        <v/>
      </c>
      <c r="N37" s="35" t="str">
        <f t="shared" si="5"/>
        <v/>
      </c>
      <c r="O37" s="36" t="e">
        <f>HLOOKUP($Q$1,'Table 6'!$A$2:$P$267,B37,FALSE)</f>
        <v>#REF!</v>
      </c>
      <c r="P37" s="35" t="str">
        <f t="shared" si="6"/>
        <v/>
      </c>
      <c r="Q37" s="35" t="str">
        <f t="shared" si="7"/>
        <v/>
      </c>
    </row>
    <row r="38" spans="1:17" s="124" customFormat="1" ht="14.25" customHeight="1">
      <c r="A38" s="143" t="str">
        <f>IF('Values-Valeurs'!A35="","",'Values-Valeurs'!A35)</f>
        <v/>
      </c>
      <c r="B38" s="123" t="e">
        <f>VLOOKUP(A38,Variables!$A:$D,2,FALSE)</f>
        <v>#N/A</v>
      </c>
      <c r="C38" s="175" t="e">
        <f>VLOOKUP(A38,Variables!$A:$D,3,FALSE)</f>
        <v>#N/A</v>
      </c>
      <c r="D38" s="26">
        <f>'Values-Valeurs'!B35</f>
        <v>0</v>
      </c>
      <c r="E38" s="26">
        <f>'Values-Valeurs'!C35</f>
        <v>0</v>
      </c>
      <c r="F38" s="26">
        <f>'Values-Valeurs'!D35</f>
        <v>0</v>
      </c>
      <c r="G38" s="26">
        <f>'Values-Valeurs'!E35</f>
        <v>0</v>
      </c>
      <c r="H38" s="16">
        <f t="shared" si="0"/>
        <v>0</v>
      </c>
      <c r="I38" s="16">
        <f t="shared" si="1"/>
        <v>0</v>
      </c>
      <c r="J38" s="17" t="e">
        <f t="shared" si="2"/>
        <v>#DIV/0!</v>
      </c>
      <c r="K38" s="17" t="e">
        <f t="shared" si="3"/>
        <v>#DIV/0!</v>
      </c>
      <c r="L38" s="18" t="e">
        <f>VLOOKUP(B38,'Table 6'!$A$2:$P$267,16,FALSE)</f>
        <v>#N/A</v>
      </c>
      <c r="M38" s="35" t="str">
        <f t="shared" si="4"/>
        <v/>
      </c>
      <c r="N38" s="35" t="str">
        <f t="shared" si="5"/>
        <v/>
      </c>
      <c r="O38" s="36" t="e">
        <f>HLOOKUP($Q$1,'Table 6'!$A$2:$P$267,B38,FALSE)</f>
        <v>#REF!</v>
      </c>
      <c r="P38" s="35" t="str">
        <f t="shared" si="6"/>
        <v/>
      </c>
      <c r="Q38" s="35" t="str">
        <f t="shared" si="7"/>
        <v/>
      </c>
    </row>
    <row r="39" spans="1:17" s="124" customFormat="1" ht="14.25" customHeight="1">
      <c r="A39" s="143" t="str">
        <f>IF('Values-Valeurs'!A36="","",'Values-Valeurs'!A36)</f>
        <v/>
      </c>
      <c r="B39" s="123" t="e">
        <f>VLOOKUP(A39,Variables!$A:$D,2,FALSE)</f>
        <v>#N/A</v>
      </c>
      <c r="C39" s="175" t="e">
        <f>VLOOKUP(A39,Variables!$A:$D,3,FALSE)</f>
        <v>#N/A</v>
      </c>
      <c r="D39" s="26">
        <f>'Values-Valeurs'!B36</f>
        <v>0</v>
      </c>
      <c r="E39" s="26">
        <f>'Values-Valeurs'!C36</f>
        <v>0</v>
      </c>
      <c r="F39" s="26">
        <f>'Values-Valeurs'!D36</f>
        <v>0</v>
      </c>
      <c r="G39" s="26">
        <f>'Values-Valeurs'!E36</f>
        <v>0</v>
      </c>
      <c r="H39" s="16">
        <f t="shared" si="0"/>
        <v>0</v>
      </c>
      <c r="I39" s="16">
        <f t="shared" si="1"/>
        <v>0</v>
      </c>
      <c r="J39" s="17" t="e">
        <f t="shared" si="2"/>
        <v>#DIV/0!</v>
      </c>
      <c r="K39" s="17" t="e">
        <f t="shared" si="3"/>
        <v>#DIV/0!</v>
      </c>
      <c r="L39" s="18" t="e">
        <f>VLOOKUP(B39,'Table 6'!$A$2:$P$267,16,FALSE)</f>
        <v>#N/A</v>
      </c>
      <c r="M39" s="35" t="str">
        <f t="shared" si="4"/>
        <v/>
      </c>
      <c r="N39" s="35" t="str">
        <f t="shared" si="5"/>
        <v/>
      </c>
      <c r="O39" s="36" t="e">
        <f>HLOOKUP($Q$1,'Table 6'!$A$2:$P$267,B39,FALSE)</f>
        <v>#REF!</v>
      </c>
      <c r="P39" s="35" t="str">
        <f t="shared" si="6"/>
        <v/>
      </c>
      <c r="Q39" s="35" t="str">
        <f t="shared" si="7"/>
        <v/>
      </c>
    </row>
    <row r="40" spans="1:17" s="124" customFormat="1" ht="14.25" customHeight="1">
      <c r="A40" s="143" t="str">
        <f>IF('Values-Valeurs'!A37="","",'Values-Valeurs'!A37)</f>
        <v/>
      </c>
      <c r="B40" s="123" t="e">
        <f>VLOOKUP(A40,Variables!$A:$D,2,FALSE)</f>
        <v>#N/A</v>
      </c>
      <c r="C40" s="175" t="e">
        <f>VLOOKUP(A40,Variables!$A:$D,3,FALSE)</f>
        <v>#N/A</v>
      </c>
      <c r="D40" s="26">
        <f>'Values-Valeurs'!B37</f>
        <v>0</v>
      </c>
      <c r="E40" s="26">
        <f>'Values-Valeurs'!C37</f>
        <v>0</v>
      </c>
      <c r="F40" s="26">
        <f>'Values-Valeurs'!D37</f>
        <v>0</v>
      </c>
      <c r="G40" s="26">
        <f>'Values-Valeurs'!E37</f>
        <v>0</v>
      </c>
      <c r="H40" s="16">
        <f t="shared" si="0"/>
        <v>0</v>
      </c>
      <c r="I40" s="16">
        <f t="shared" si="1"/>
        <v>0</v>
      </c>
      <c r="J40" s="17" t="e">
        <f t="shared" si="2"/>
        <v>#DIV/0!</v>
      </c>
      <c r="K40" s="17" t="e">
        <f t="shared" si="3"/>
        <v>#DIV/0!</v>
      </c>
      <c r="L40" s="18" t="e">
        <f>VLOOKUP(B40,'Table 6'!$A$2:$P$267,16,FALSE)</f>
        <v>#N/A</v>
      </c>
      <c r="M40" s="35" t="str">
        <f t="shared" si="4"/>
        <v/>
      </c>
      <c r="N40" s="35" t="str">
        <f t="shared" si="5"/>
        <v/>
      </c>
      <c r="O40" s="36" t="e">
        <f>HLOOKUP($Q$1,'Table 6'!$A$2:$P$267,B40,FALSE)</f>
        <v>#REF!</v>
      </c>
      <c r="P40" s="35" t="str">
        <f t="shared" si="6"/>
        <v/>
      </c>
      <c r="Q40" s="35" t="str">
        <f t="shared" si="7"/>
        <v/>
      </c>
    </row>
    <row r="41" spans="1:17" s="124" customFormat="1" ht="14.25" customHeight="1">
      <c r="A41" s="143" t="str">
        <f>IF('Values-Valeurs'!A38="","",'Values-Valeurs'!A38)</f>
        <v/>
      </c>
      <c r="B41" s="123" t="e">
        <f>VLOOKUP(A41,Variables!$A:$D,2,FALSE)</f>
        <v>#N/A</v>
      </c>
      <c r="C41" s="175" t="e">
        <f>VLOOKUP(A41,Variables!$A:$D,3,FALSE)</f>
        <v>#N/A</v>
      </c>
      <c r="D41" s="26">
        <f>'Values-Valeurs'!B38</f>
        <v>0</v>
      </c>
      <c r="E41" s="26">
        <f>'Values-Valeurs'!C38</f>
        <v>0</v>
      </c>
      <c r="F41" s="26">
        <f>'Values-Valeurs'!D38</f>
        <v>0</v>
      </c>
      <c r="G41" s="26">
        <f>'Values-Valeurs'!E38</f>
        <v>0</v>
      </c>
      <c r="H41" s="16">
        <f t="shared" si="0"/>
        <v>0</v>
      </c>
      <c r="I41" s="16">
        <f t="shared" si="1"/>
        <v>0</v>
      </c>
      <c r="J41" s="17" t="e">
        <f t="shared" si="2"/>
        <v>#DIV/0!</v>
      </c>
      <c r="K41" s="17" t="e">
        <f t="shared" si="3"/>
        <v>#DIV/0!</v>
      </c>
      <c r="L41" s="18" t="e">
        <f>VLOOKUP(B41,'Table 6'!$A$2:$P$267,16,FALSE)</f>
        <v>#N/A</v>
      </c>
      <c r="M41" s="35" t="str">
        <f t="shared" si="4"/>
        <v/>
      </c>
      <c r="N41" s="35" t="str">
        <f t="shared" si="5"/>
        <v/>
      </c>
      <c r="O41" s="36" t="e">
        <f>HLOOKUP($Q$1,'Table 6'!$A$2:$P$267,B41,FALSE)</f>
        <v>#REF!</v>
      </c>
      <c r="P41" s="35" t="str">
        <f t="shared" si="6"/>
        <v/>
      </c>
      <c r="Q41" s="35" t="str">
        <f t="shared" si="7"/>
        <v/>
      </c>
    </row>
    <row r="42" spans="1:17" s="124" customFormat="1" ht="14.25" customHeight="1">
      <c r="A42" s="143" t="str">
        <f>IF('Values-Valeurs'!A39="","",'Values-Valeurs'!A39)</f>
        <v/>
      </c>
      <c r="B42" s="123" t="e">
        <f>VLOOKUP(A42,Variables!$A:$D,2,FALSE)</f>
        <v>#N/A</v>
      </c>
      <c r="C42" s="175" t="e">
        <f>VLOOKUP(A42,Variables!$A:$D,3,FALSE)</f>
        <v>#N/A</v>
      </c>
      <c r="D42" s="26">
        <f>'Values-Valeurs'!B39</f>
        <v>0</v>
      </c>
      <c r="E42" s="26">
        <f>'Values-Valeurs'!C39</f>
        <v>0</v>
      </c>
      <c r="F42" s="26">
        <f>'Values-Valeurs'!D39</f>
        <v>0</v>
      </c>
      <c r="G42" s="26">
        <f>'Values-Valeurs'!E39</f>
        <v>0</v>
      </c>
      <c r="H42" s="16">
        <f t="shared" si="0"/>
        <v>0</v>
      </c>
      <c r="I42" s="16">
        <f t="shared" si="1"/>
        <v>0</v>
      </c>
      <c r="J42" s="17" t="e">
        <f t="shared" ref="J42:J54" si="8">IF((COUNTA(D42)=0),0,(D42)/(D42+F42))</f>
        <v>#DIV/0!</v>
      </c>
      <c r="K42" s="17" t="e">
        <f t="shared" ref="K42:K54" si="9">IF((COUNTA(D42:E42)=0),0,(D42+E42)/(D42+E42+F42))</f>
        <v>#DIV/0!</v>
      </c>
      <c r="L42" s="18" t="e">
        <f>VLOOKUP(B42,'Table 6'!$A$2:$P$267,16,FALSE)</f>
        <v>#N/A</v>
      </c>
      <c r="M42" s="35" t="str">
        <f t="shared" si="4"/>
        <v/>
      </c>
      <c r="N42" s="35" t="str">
        <f t="shared" si="5"/>
        <v/>
      </c>
      <c r="O42" s="36" t="e">
        <f>HLOOKUP($Q$1,'Table 6'!$A$2:$P$267,B42,FALSE)</f>
        <v>#REF!</v>
      </c>
      <c r="P42" s="35" t="str">
        <f t="shared" si="6"/>
        <v/>
      </c>
      <c r="Q42" s="35" t="str">
        <f t="shared" si="7"/>
        <v/>
      </c>
    </row>
    <row r="43" spans="1:17" s="124" customFormat="1" ht="14.25" customHeight="1">
      <c r="A43" s="143" t="str">
        <f>IF('Values-Valeurs'!A40="","",'Values-Valeurs'!A40)</f>
        <v/>
      </c>
      <c r="B43" s="123" t="e">
        <f>VLOOKUP(A43,Variables!$A:$D,2,FALSE)</f>
        <v>#N/A</v>
      </c>
      <c r="C43" s="175" t="e">
        <f>VLOOKUP(A43,Variables!$A:$D,3,FALSE)</f>
        <v>#N/A</v>
      </c>
      <c r="D43" s="26">
        <f>'Values-Valeurs'!B40</f>
        <v>0</v>
      </c>
      <c r="E43" s="26">
        <f>'Values-Valeurs'!C40</f>
        <v>0</v>
      </c>
      <c r="F43" s="26">
        <f>'Values-Valeurs'!D40</f>
        <v>0</v>
      </c>
      <c r="G43" s="26">
        <f>'Values-Valeurs'!E40</f>
        <v>0</v>
      </c>
      <c r="H43" s="16">
        <f t="shared" si="0"/>
        <v>0</v>
      </c>
      <c r="I43" s="16">
        <f t="shared" si="1"/>
        <v>0</v>
      </c>
      <c r="J43" s="17" t="e">
        <f t="shared" si="8"/>
        <v>#DIV/0!</v>
      </c>
      <c r="K43" s="17" t="e">
        <f t="shared" si="9"/>
        <v>#DIV/0!</v>
      </c>
      <c r="L43" s="18" t="e">
        <f>VLOOKUP(B43,'Table 6'!$A$2:$P$267,16,FALSE)</f>
        <v>#N/A</v>
      </c>
      <c r="M43" s="35" t="str">
        <f t="shared" si="4"/>
        <v/>
      </c>
      <c r="N43" s="35" t="str">
        <f t="shared" si="5"/>
        <v/>
      </c>
      <c r="O43" s="36" t="e">
        <f>HLOOKUP($Q$1,'Table 6'!$A$2:$P$267,B43,FALSE)</f>
        <v>#REF!</v>
      </c>
      <c r="P43" s="35" t="str">
        <f t="shared" si="6"/>
        <v/>
      </c>
      <c r="Q43" s="35" t="str">
        <f t="shared" si="7"/>
        <v/>
      </c>
    </row>
    <row r="44" spans="1:17" s="124" customFormat="1" ht="14.25" customHeight="1">
      <c r="A44" s="143" t="str">
        <f>IF('Values-Valeurs'!A41="","",'Values-Valeurs'!A41)</f>
        <v/>
      </c>
      <c r="B44" s="123" t="e">
        <f>VLOOKUP(A44,Variables!$A:$D,2,FALSE)</f>
        <v>#N/A</v>
      </c>
      <c r="C44" s="175" t="e">
        <f>VLOOKUP(A44,Variables!$A:$D,3,FALSE)</f>
        <v>#N/A</v>
      </c>
      <c r="D44" s="26">
        <f>'Values-Valeurs'!B41</f>
        <v>0</v>
      </c>
      <c r="E44" s="26">
        <f>'Values-Valeurs'!C41</f>
        <v>0</v>
      </c>
      <c r="F44" s="26">
        <f>'Values-Valeurs'!D41</f>
        <v>0</v>
      </c>
      <c r="G44" s="26">
        <f>'Values-Valeurs'!E41</f>
        <v>0</v>
      </c>
      <c r="H44" s="16">
        <f t="shared" si="0"/>
        <v>0</v>
      </c>
      <c r="I44" s="16">
        <f t="shared" si="1"/>
        <v>0</v>
      </c>
      <c r="J44" s="17" t="e">
        <f t="shared" si="8"/>
        <v>#DIV/0!</v>
      </c>
      <c r="K44" s="17" t="e">
        <f t="shared" si="9"/>
        <v>#DIV/0!</v>
      </c>
      <c r="L44" s="18" t="e">
        <f>VLOOKUP(B44,'Table 6'!$A$2:$P$267,16,FALSE)</f>
        <v>#N/A</v>
      </c>
      <c r="M44" s="35" t="str">
        <f t="shared" si="4"/>
        <v/>
      </c>
      <c r="N44" s="35" t="str">
        <f t="shared" si="5"/>
        <v/>
      </c>
      <c r="O44" s="36" t="e">
        <f>HLOOKUP($Q$1,'Table 6'!$A$2:$P$267,B44,FALSE)</f>
        <v>#REF!</v>
      </c>
      <c r="P44" s="35" t="str">
        <f t="shared" si="6"/>
        <v/>
      </c>
      <c r="Q44" s="35" t="str">
        <f t="shared" si="7"/>
        <v/>
      </c>
    </row>
    <row r="45" spans="1:17" s="124" customFormat="1" ht="14.25" customHeight="1">
      <c r="A45" s="143" t="str">
        <f>IF('Values-Valeurs'!A42="","",'Values-Valeurs'!A42)</f>
        <v/>
      </c>
      <c r="B45" s="123" t="e">
        <f>VLOOKUP(A45,Variables!$A:$D,2,FALSE)</f>
        <v>#N/A</v>
      </c>
      <c r="C45" s="175" t="e">
        <f>VLOOKUP(A45,Variables!$A:$D,3,FALSE)</f>
        <v>#N/A</v>
      </c>
      <c r="D45" s="26">
        <f>'Values-Valeurs'!B42</f>
        <v>0</v>
      </c>
      <c r="E45" s="26">
        <f>'Values-Valeurs'!C42</f>
        <v>0</v>
      </c>
      <c r="F45" s="26">
        <f>'Values-Valeurs'!D42</f>
        <v>0</v>
      </c>
      <c r="G45" s="26">
        <f>'Values-Valeurs'!E42</f>
        <v>0</v>
      </c>
      <c r="H45" s="16">
        <f t="shared" si="0"/>
        <v>0</v>
      </c>
      <c r="I45" s="16">
        <f t="shared" si="1"/>
        <v>0</v>
      </c>
      <c r="J45" s="17" t="e">
        <f t="shared" si="8"/>
        <v>#DIV/0!</v>
      </c>
      <c r="K45" s="17" t="e">
        <f t="shared" si="9"/>
        <v>#DIV/0!</v>
      </c>
      <c r="L45" s="18" t="e">
        <f>VLOOKUP(B45,'Table 6'!$A$2:$P$267,16,FALSE)</f>
        <v>#N/A</v>
      </c>
      <c r="M45" s="35" t="str">
        <f t="shared" si="4"/>
        <v/>
      </c>
      <c r="N45" s="35" t="str">
        <f t="shared" si="5"/>
        <v/>
      </c>
      <c r="O45" s="36" t="e">
        <f>HLOOKUP($Q$1,'Table 6'!$A$2:$P$267,B45,FALSE)</f>
        <v>#REF!</v>
      </c>
      <c r="P45" s="35" t="str">
        <f t="shared" si="6"/>
        <v/>
      </c>
      <c r="Q45" s="35" t="str">
        <f t="shared" si="7"/>
        <v/>
      </c>
    </row>
    <row r="46" spans="1:17" s="124" customFormat="1" ht="14.25" customHeight="1">
      <c r="A46" s="143" t="str">
        <f>IF('Values-Valeurs'!A43="","",'Values-Valeurs'!A43)</f>
        <v/>
      </c>
      <c r="B46" s="123" t="e">
        <f>VLOOKUP(A46,Variables!$A:$D,2,FALSE)</f>
        <v>#N/A</v>
      </c>
      <c r="C46" s="175" t="e">
        <f>VLOOKUP(A46,Variables!$A:$D,3,FALSE)</f>
        <v>#N/A</v>
      </c>
      <c r="D46" s="26">
        <f>'Values-Valeurs'!B43</f>
        <v>0</v>
      </c>
      <c r="E46" s="26">
        <f>'Values-Valeurs'!C43</f>
        <v>0</v>
      </c>
      <c r="F46" s="26">
        <f>'Values-Valeurs'!D43</f>
        <v>0</v>
      </c>
      <c r="G46" s="26">
        <f>'Values-Valeurs'!E43</f>
        <v>0</v>
      </c>
      <c r="H46" s="16">
        <f t="shared" si="0"/>
        <v>0</v>
      </c>
      <c r="I46" s="16">
        <f t="shared" si="1"/>
        <v>0</v>
      </c>
      <c r="J46" s="17" t="e">
        <f t="shared" si="8"/>
        <v>#DIV/0!</v>
      </c>
      <c r="K46" s="17" t="e">
        <f t="shared" si="9"/>
        <v>#DIV/0!</v>
      </c>
      <c r="L46" s="18" t="e">
        <f>VLOOKUP(B46,'Table 6'!$A$2:$P$267,16,FALSE)</f>
        <v>#N/A</v>
      </c>
      <c r="M46" s="35" t="str">
        <f t="shared" si="4"/>
        <v/>
      </c>
      <c r="N46" s="35" t="str">
        <f t="shared" si="5"/>
        <v/>
      </c>
      <c r="O46" s="36" t="e">
        <f>HLOOKUP($Q$1,'Table 6'!$A$2:$P$267,B46,FALSE)</f>
        <v>#REF!</v>
      </c>
      <c r="P46" s="35" t="str">
        <f t="shared" si="6"/>
        <v/>
      </c>
      <c r="Q46" s="35" t="str">
        <f t="shared" si="7"/>
        <v/>
      </c>
    </row>
    <row r="47" spans="1:17" s="124" customFormat="1" ht="14.25" customHeight="1">
      <c r="A47" s="143" t="str">
        <f>IF('Values-Valeurs'!A44="","",'Values-Valeurs'!A44)</f>
        <v/>
      </c>
      <c r="B47" s="123" t="e">
        <f>VLOOKUP(A47,Variables!$A:$D,2,FALSE)</f>
        <v>#N/A</v>
      </c>
      <c r="C47" s="175" t="e">
        <f>VLOOKUP(A47,Variables!$A:$D,3,FALSE)</f>
        <v>#N/A</v>
      </c>
      <c r="D47" s="26">
        <f>'Values-Valeurs'!B44</f>
        <v>0</v>
      </c>
      <c r="E47" s="26">
        <f>'Values-Valeurs'!C44</f>
        <v>0</v>
      </c>
      <c r="F47" s="26">
        <f>'Values-Valeurs'!D44</f>
        <v>0</v>
      </c>
      <c r="G47" s="26">
        <f>'Values-Valeurs'!E44</f>
        <v>0</v>
      </c>
      <c r="H47" s="16">
        <f t="shared" si="0"/>
        <v>0</v>
      </c>
      <c r="I47" s="16">
        <f t="shared" si="1"/>
        <v>0</v>
      </c>
      <c r="J47" s="17" t="e">
        <f t="shared" si="8"/>
        <v>#DIV/0!</v>
      </c>
      <c r="K47" s="17" t="e">
        <f t="shared" si="9"/>
        <v>#DIV/0!</v>
      </c>
      <c r="L47" s="18" t="e">
        <f>VLOOKUP(B47,'Table 6'!$A$2:$P$267,16,FALSE)</f>
        <v>#N/A</v>
      </c>
      <c r="M47" s="35" t="str">
        <f t="shared" si="4"/>
        <v/>
      </c>
      <c r="N47" s="35" t="str">
        <f t="shared" si="5"/>
        <v/>
      </c>
      <c r="O47" s="36" t="e">
        <f>HLOOKUP($Q$1,'Table 6'!$A$2:$P$267,B47,FALSE)</f>
        <v>#REF!</v>
      </c>
      <c r="P47" s="35" t="str">
        <f t="shared" si="6"/>
        <v/>
      </c>
      <c r="Q47" s="35" t="str">
        <f t="shared" si="7"/>
        <v/>
      </c>
    </row>
    <row r="48" spans="1:17" s="124" customFormat="1" ht="14.25" customHeight="1">
      <c r="A48" s="143" t="str">
        <f>IF('Values-Valeurs'!A45="","",'Values-Valeurs'!A45)</f>
        <v/>
      </c>
      <c r="B48" s="123" t="e">
        <f>VLOOKUP(A48,Variables!$A:$D,2,FALSE)</f>
        <v>#N/A</v>
      </c>
      <c r="C48" s="175" t="e">
        <f>VLOOKUP(A48,Variables!$A:$D,3,FALSE)</f>
        <v>#N/A</v>
      </c>
      <c r="D48" s="26">
        <f>'Values-Valeurs'!B45</f>
        <v>0</v>
      </c>
      <c r="E48" s="26">
        <f>'Values-Valeurs'!C45</f>
        <v>0</v>
      </c>
      <c r="F48" s="26">
        <f>'Values-Valeurs'!D45</f>
        <v>0</v>
      </c>
      <c r="G48" s="26">
        <f>'Values-Valeurs'!E45</f>
        <v>0</v>
      </c>
      <c r="H48" s="16">
        <f t="shared" si="0"/>
        <v>0</v>
      </c>
      <c r="I48" s="16">
        <f t="shared" si="1"/>
        <v>0</v>
      </c>
      <c r="J48" s="17" t="e">
        <f t="shared" si="8"/>
        <v>#DIV/0!</v>
      </c>
      <c r="K48" s="17" t="e">
        <f t="shared" si="9"/>
        <v>#DIV/0!</v>
      </c>
      <c r="L48" s="18" t="e">
        <f>VLOOKUP(B48,'Table 6'!$A$2:$P$267,16,FALSE)</f>
        <v>#N/A</v>
      </c>
      <c r="M48" s="35" t="str">
        <f t="shared" si="4"/>
        <v/>
      </c>
      <c r="N48" s="35" t="str">
        <f t="shared" si="5"/>
        <v/>
      </c>
      <c r="O48" s="36" t="e">
        <f>HLOOKUP($Q$1,'Table 6'!$A$2:$P$267,B48,FALSE)</f>
        <v>#REF!</v>
      </c>
      <c r="P48" s="35" t="str">
        <f t="shared" si="6"/>
        <v/>
      </c>
      <c r="Q48" s="35" t="str">
        <f t="shared" si="7"/>
        <v/>
      </c>
    </row>
    <row r="49" spans="1:17" s="124" customFormat="1" ht="14.25" customHeight="1">
      <c r="A49" s="143" t="str">
        <f>IF('Values-Valeurs'!A46="","",'Values-Valeurs'!A46)</f>
        <v/>
      </c>
      <c r="B49" s="123" t="e">
        <f>VLOOKUP(A49,Variables!$A:$D,2,FALSE)</f>
        <v>#N/A</v>
      </c>
      <c r="C49" s="175" t="e">
        <f>VLOOKUP(A49,Variables!$A:$D,3,FALSE)</f>
        <v>#N/A</v>
      </c>
      <c r="D49" s="26">
        <f>'Values-Valeurs'!B46</f>
        <v>0</v>
      </c>
      <c r="E49" s="26">
        <f>'Values-Valeurs'!C46</f>
        <v>0</v>
      </c>
      <c r="F49" s="26">
        <f>'Values-Valeurs'!D46</f>
        <v>0</v>
      </c>
      <c r="G49" s="26">
        <f>'Values-Valeurs'!E46</f>
        <v>0</v>
      </c>
      <c r="H49" s="16">
        <f t="shared" si="0"/>
        <v>0</v>
      </c>
      <c r="I49" s="16">
        <f t="shared" si="1"/>
        <v>0</v>
      </c>
      <c r="J49" s="17" t="e">
        <f t="shared" si="8"/>
        <v>#DIV/0!</v>
      </c>
      <c r="K49" s="17" t="e">
        <f t="shared" si="9"/>
        <v>#DIV/0!</v>
      </c>
      <c r="L49" s="18" t="e">
        <f>VLOOKUP(B49,'Table 6'!$A$2:$P$267,16,FALSE)</f>
        <v>#N/A</v>
      </c>
      <c r="M49" s="35" t="str">
        <f t="shared" si="4"/>
        <v/>
      </c>
      <c r="N49" s="35" t="str">
        <f t="shared" si="5"/>
        <v/>
      </c>
      <c r="O49" s="36" t="e">
        <f>HLOOKUP($Q$1,'Table 6'!$A$2:$P$267,B49,FALSE)</f>
        <v>#REF!</v>
      </c>
      <c r="P49" s="35" t="str">
        <f t="shared" si="6"/>
        <v/>
      </c>
      <c r="Q49" s="35" t="str">
        <f t="shared" si="7"/>
        <v/>
      </c>
    </row>
    <row r="50" spans="1:17" s="124" customFormat="1" ht="14.25" customHeight="1">
      <c r="A50" s="143" t="str">
        <f>IF('Values-Valeurs'!A47="","",'Values-Valeurs'!A47)</f>
        <v/>
      </c>
      <c r="B50" s="123" t="e">
        <f>VLOOKUP(A50,Variables!$A:$D,2,FALSE)</f>
        <v>#N/A</v>
      </c>
      <c r="C50" s="175" t="e">
        <f>VLOOKUP(A50,Variables!$A:$D,3,FALSE)</f>
        <v>#N/A</v>
      </c>
      <c r="D50" s="26">
        <f>'Values-Valeurs'!B47</f>
        <v>0</v>
      </c>
      <c r="E50" s="26">
        <f>'Values-Valeurs'!C47</f>
        <v>0</v>
      </c>
      <c r="F50" s="26">
        <f>'Values-Valeurs'!D47</f>
        <v>0</v>
      </c>
      <c r="G50" s="26">
        <f>'Values-Valeurs'!E47</f>
        <v>0</v>
      </c>
      <c r="H50" s="16">
        <f t="shared" si="0"/>
        <v>0</v>
      </c>
      <c r="I50" s="16">
        <f t="shared" si="1"/>
        <v>0</v>
      </c>
      <c r="J50" s="17" t="e">
        <f t="shared" si="8"/>
        <v>#DIV/0!</v>
      </c>
      <c r="K50" s="17" t="e">
        <f t="shared" si="9"/>
        <v>#DIV/0!</v>
      </c>
      <c r="L50" s="18" t="e">
        <f>VLOOKUP(B50,'Table 6'!$A$2:$P$267,16,FALSE)</f>
        <v>#N/A</v>
      </c>
      <c r="M50" s="35" t="str">
        <f t="shared" si="4"/>
        <v/>
      </c>
      <c r="N50" s="35" t="str">
        <f t="shared" si="5"/>
        <v/>
      </c>
      <c r="O50" s="36" t="e">
        <f>HLOOKUP($Q$1,'Table 6'!$A$2:$P$267,B50,FALSE)</f>
        <v>#REF!</v>
      </c>
      <c r="P50" s="35" t="str">
        <f t="shared" si="6"/>
        <v/>
      </c>
      <c r="Q50" s="35" t="str">
        <f t="shared" si="7"/>
        <v/>
      </c>
    </row>
    <row r="51" spans="1:17" s="124" customFormat="1" ht="14.25" customHeight="1">
      <c r="A51" s="143" t="str">
        <f>IF('Values-Valeurs'!A48="","",'Values-Valeurs'!A48)</f>
        <v/>
      </c>
      <c r="B51" s="123" t="e">
        <f>VLOOKUP(A51,Variables!$A:$D,2,FALSE)</f>
        <v>#N/A</v>
      </c>
      <c r="C51" s="175" t="e">
        <f>VLOOKUP(A51,Variables!$A:$D,3,FALSE)</f>
        <v>#N/A</v>
      </c>
      <c r="D51" s="26">
        <f>'Values-Valeurs'!B48</f>
        <v>0</v>
      </c>
      <c r="E51" s="26">
        <f>'Values-Valeurs'!C48</f>
        <v>0</v>
      </c>
      <c r="F51" s="26">
        <f>'Values-Valeurs'!D48</f>
        <v>0</v>
      </c>
      <c r="G51" s="26">
        <f>'Values-Valeurs'!E48</f>
        <v>0</v>
      </c>
      <c r="H51" s="16">
        <f t="shared" si="0"/>
        <v>0</v>
      </c>
      <c r="I51" s="16">
        <f t="shared" si="1"/>
        <v>0</v>
      </c>
      <c r="J51" s="17" t="e">
        <f t="shared" si="8"/>
        <v>#DIV/0!</v>
      </c>
      <c r="K51" s="17" t="e">
        <f t="shared" si="9"/>
        <v>#DIV/0!</v>
      </c>
      <c r="L51" s="18" t="e">
        <f>VLOOKUP(B51,'Table 6'!$A$2:$P$267,16,FALSE)</f>
        <v>#N/A</v>
      </c>
      <c r="M51" s="35" t="str">
        <f t="shared" si="4"/>
        <v/>
      </c>
      <c r="N51" s="35" t="str">
        <f t="shared" si="5"/>
        <v/>
      </c>
      <c r="O51" s="36" t="e">
        <f>HLOOKUP($Q$1,'Table 6'!$A$2:$P$267,B51,FALSE)</f>
        <v>#REF!</v>
      </c>
      <c r="P51" s="35" t="str">
        <f t="shared" si="6"/>
        <v/>
      </c>
      <c r="Q51" s="35" t="str">
        <f t="shared" si="7"/>
        <v/>
      </c>
    </row>
    <row r="52" spans="1:17" s="124" customFormat="1" ht="14.25" customHeight="1">
      <c r="A52" s="143" t="str">
        <f>IF('Values-Valeurs'!A49="","",'Values-Valeurs'!A49)</f>
        <v/>
      </c>
      <c r="B52" s="123" t="e">
        <f>VLOOKUP(A52,Variables!$A:$D,2,FALSE)</f>
        <v>#N/A</v>
      </c>
      <c r="C52" s="175" t="e">
        <f>VLOOKUP(A52,Variables!$A:$D,3,FALSE)</f>
        <v>#N/A</v>
      </c>
      <c r="D52" s="26">
        <f>'Values-Valeurs'!B49</f>
        <v>0</v>
      </c>
      <c r="E52" s="26">
        <f>'Values-Valeurs'!C49</f>
        <v>0</v>
      </c>
      <c r="F52" s="26">
        <f>'Values-Valeurs'!D49</f>
        <v>0</v>
      </c>
      <c r="G52" s="26">
        <f>'Values-Valeurs'!E49</f>
        <v>0</v>
      </c>
      <c r="H52" s="16">
        <f t="shared" si="0"/>
        <v>0</v>
      </c>
      <c r="I52" s="16">
        <f t="shared" si="1"/>
        <v>0</v>
      </c>
      <c r="J52" s="17" t="e">
        <f t="shared" si="8"/>
        <v>#DIV/0!</v>
      </c>
      <c r="K52" s="17" t="e">
        <f t="shared" si="9"/>
        <v>#DIV/0!</v>
      </c>
      <c r="L52" s="18" t="e">
        <f>VLOOKUP(B52,'Table 6'!$A$2:$P$267,16,FALSE)</f>
        <v>#N/A</v>
      </c>
      <c r="M52" s="35" t="str">
        <f t="shared" si="4"/>
        <v/>
      </c>
      <c r="N52" s="35" t="str">
        <f t="shared" si="5"/>
        <v/>
      </c>
      <c r="O52" s="36" t="e">
        <f>HLOOKUP($Q$1,'Table 6'!$A$2:$P$267,B52,FALSE)</f>
        <v>#REF!</v>
      </c>
      <c r="P52" s="35" t="str">
        <f t="shared" si="6"/>
        <v/>
      </c>
      <c r="Q52" s="35" t="str">
        <f t="shared" si="7"/>
        <v/>
      </c>
    </row>
    <row r="53" spans="1:17" s="124" customFormat="1" ht="14.25" customHeight="1">
      <c r="A53" s="143" t="str">
        <f>IF('Values-Valeurs'!A50="","",'Values-Valeurs'!A50)</f>
        <v/>
      </c>
      <c r="B53" s="123" t="e">
        <f>VLOOKUP(A53,Variables!$A:$D,2,FALSE)</f>
        <v>#N/A</v>
      </c>
      <c r="C53" s="175" t="e">
        <f>VLOOKUP(A53,Variables!$A:$D,3,FALSE)</f>
        <v>#N/A</v>
      </c>
      <c r="D53" s="26">
        <f>'Values-Valeurs'!B50</f>
        <v>0</v>
      </c>
      <c r="E53" s="26">
        <f>'Values-Valeurs'!C50</f>
        <v>0</v>
      </c>
      <c r="F53" s="26">
        <f>'Values-Valeurs'!D50</f>
        <v>0</v>
      </c>
      <c r="G53" s="26">
        <f>'Values-Valeurs'!E50</f>
        <v>0</v>
      </c>
      <c r="H53" s="16">
        <f t="shared" si="0"/>
        <v>0</v>
      </c>
      <c r="I53" s="16">
        <f t="shared" si="1"/>
        <v>0</v>
      </c>
      <c r="J53" s="17" t="e">
        <f t="shared" si="8"/>
        <v>#DIV/0!</v>
      </c>
      <c r="K53" s="17" t="e">
        <f t="shared" si="9"/>
        <v>#DIV/0!</v>
      </c>
      <c r="L53" s="18" t="e">
        <f>VLOOKUP(B53,'Table 6'!$A$2:$P$267,16,FALSE)</f>
        <v>#N/A</v>
      </c>
      <c r="M53" s="35" t="str">
        <f t="shared" si="4"/>
        <v/>
      </c>
      <c r="N53" s="35" t="str">
        <f t="shared" si="5"/>
        <v/>
      </c>
      <c r="O53" s="36" t="e">
        <f>HLOOKUP($Q$1,'Table 6'!$A$2:$P$267,B53,FALSE)</f>
        <v>#REF!</v>
      </c>
      <c r="P53" s="35" t="str">
        <f t="shared" si="6"/>
        <v/>
      </c>
      <c r="Q53" s="35" t="str">
        <f t="shared" si="7"/>
        <v/>
      </c>
    </row>
    <row r="54" spans="1:17" s="124" customFormat="1" ht="14.25" customHeight="1">
      <c r="A54" s="143" t="str">
        <f>IF('Values-Valeurs'!A51="","",'Values-Valeurs'!A51)</f>
        <v/>
      </c>
      <c r="B54" s="123" t="e">
        <f>VLOOKUP(A54,Variables!$A:$D,2,FALSE)</f>
        <v>#N/A</v>
      </c>
      <c r="C54" s="175" t="e">
        <f>VLOOKUP(A54,Variables!$A:$D,3,FALSE)</f>
        <v>#N/A</v>
      </c>
      <c r="D54" s="26">
        <f>'Values-Valeurs'!B51</f>
        <v>0</v>
      </c>
      <c r="E54" s="26">
        <f>'Values-Valeurs'!C51</f>
        <v>0</v>
      </c>
      <c r="F54" s="26">
        <f>'Values-Valeurs'!D51</f>
        <v>0</v>
      </c>
      <c r="G54" s="26">
        <f>'Values-Valeurs'!E51</f>
        <v>0</v>
      </c>
      <c r="H54" s="16">
        <f t="shared" si="0"/>
        <v>0</v>
      </c>
      <c r="I54" s="16">
        <f t="shared" si="1"/>
        <v>0</v>
      </c>
      <c r="J54" s="17" t="e">
        <f t="shared" si="8"/>
        <v>#DIV/0!</v>
      </c>
      <c r="K54" s="17" t="e">
        <f t="shared" si="9"/>
        <v>#DIV/0!</v>
      </c>
      <c r="L54" s="18" t="e">
        <f>VLOOKUP(B54,'Table 6'!$A$2:$P$267,16,FALSE)</f>
        <v>#N/A</v>
      </c>
      <c r="M54" s="35" t="str">
        <f t="shared" si="4"/>
        <v/>
      </c>
      <c r="N54" s="35" t="str">
        <f t="shared" si="5"/>
        <v/>
      </c>
      <c r="O54" s="36" t="e">
        <f>HLOOKUP($Q$1,'Table 6'!$A$2:$P$267,B54,FALSE)</f>
        <v>#REF!</v>
      </c>
      <c r="P54" s="35" t="str">
        <f t="shared" si="6"/>
        <v/>
      </c>
      <c r="Q54" s="35" t="str">
        <f t="shared" si="7"/>
        <v/>
      </c>
    </row>
    <row r="55" spans="1:17" s="124" customFormat="1" ht="14.25" customHeight="1">
      <c r="A55" s="143" t="str">
        <f>IF('Values-Valeurs'!A52="","",'Values-Valeurs'!A52)</f>
        <v/>
      </c>
      <c r="B55" s="123" t="e">
        <f>VLOOKUP(A55,Variables!$A:$D,2,FALSE)</f>
        <v>#N/A</v>
      </c>
      <c r="C55" s="175" t="e">
        <f>VLOOKUP(A55,Variables!$A:$D,3,FALSE)</f>
        <v>#N/A</v>
      </c>
      <c r="D55" s="26">
        <f>'Values-Valeurs'!B52</f>
        <v>0</v>
      </c>
      <c r="E55" s="26">
        <f>'Values-Valeurs'!C52</f>
        <v>0</v>
      </c>
      <c r="F55" s="26">
        <f>'Values-Valeurs'!D52</f>
        <v>0</v>
      </c>
      <c r="G55" s="26">
        <f>'Values-Valeurs'!E52</f>
        <v>0</v>
      </c>
      <c r="H55" s="16">
        <f t="shared" si="0"/>
        <v>0</v>
      </c>
      <c r="I55" s="16">
        <f t="shared" si="1"/>
        <v>0</v>
      </c>
      <c r="J55" s="17" t="e">
        <f t="shared" ref="J55:J62" si="10">IF((COUNTA(D55)=0),0,(D55)/(D55+F55))</f>
        <v>#DIV/0!</v>
      </c>
      <c r="K55" s="17" t="e">
        <f t="shared" ref="K55:K62" si="11">IF((COUNTA(D55:E55)=0),0,(D55+E55)/(D55+E55+F55))</f>
        <v>#DIV/0!</v>
      </c>
      <c r="L55" s="18" t="e">
        <f>VLOOKUP(B55,'Table 6'!$A$2:$P$267,16,FALSE)</f>
        <v>#N/A</v>
      </c>
      <c r="M55" s="35" t="str">
        <f t="shared" si="4"/>
        <v/>
      </c>
      <c r="N55" s="35" t="str">
        <f t="shared" si="5"/>
        <v/>
      </c>
      <c r="O55" s="36" t="e">
        <f>HLOOKUP($Q$1,'Table 6'!$A$2:$P$267,B55,FALSE)</f>
        <v>#REF!</v>
      </c>
      <c r="P55" s="35" t="str">
        <f t="shared" si="6"/>
        <v/>
      </c>
      <c r="Q55" s="35" t="str">
        <f t="shared" si="7"/>
        <v/>
      </c>
    </row>
    <row r="56" spans="1:17" s="124" customFormat="1" ht="14.25" customHeight="1">
      <c r="A56" s="143" t="str">
        <f>IF('Values-Valeurs'!A53="","",'Values-Valeurs'!A53)</f>
        <v/>
      </c>
      <c r="B56" s="123" t="e">
        <f>VLOOKUP(A56,Variables!$A:$D,2,FALSE)</f>
        <v>#N/A</v>
      </c>
      <c r="C56" s="175" t="e">
        <f>VLOOKUP(A56,Variables!$A:$D,3,FALSE)</f>
        <v>#N/A</v>
      </c>
      <c r="D56" s="26">
        <f>'Values-Valeurs'!B53</f>
        <v>0</v>
      </c>
      <c r="E56" s="26">
        <f>'Values-Valeurs'!C53</f>
        <v>0</v>
      </c>
      <c r="F56" s="26">
        <f>'Values-Valeurs'!D53</f>
        <v>0</v>
      </c>
      <c r="G56" s="26">
        <f>'Values-Valeurs'!E53</f>
        <v>0</v>
      </c>
      <c r="H56" s="16">
        <f t="shared" si="0"/>
        <v>0</v>
      </c>
      <c r="I56" s="16">
        <f t="shared" si="1"/>
        <v>0</v>
      </c>
      <c r="J56" s="17" t="e">
        <f t="shared" si="10"/>
        <v>#DIV/0!</v>
      </c>
      <c r="K56" s="17" t="e">
        <f t="shared" si="11"/>
        <v>#DIV/0!</v>
      </c>
      <c r="L56" s="18" t="e">
        <f>VLOOKUP(B56,'Table 6'!$A$2:$P$267,16,FALSE)</f>
        <v>#N/A</v>
      </c>
      <c r="M56" s="35" t="str">
        <f t="shared" si="4"/>
        <v/>
      </c>
      <c r="N56" s="35" t="str">
        <f t="shared" si="5"/>
        <v/>
      </c>
      <c r="O56" s="36" t="e">
        <f>HLOOKUP($Q$1,'Table 6'!$A$2:$P$267,B56,FALSE)</f>
        <v>#REF!</v>
      </c>
      <c r="P56" s="35" t="str">
        <f t="shared" si="6"/>
        <v/>
      </c>
      <c r="Q56" s="35" t="str">
        <f t="shared" si="7"/>
        <v/>
      </c>
    </row>
    <row r="57" spans="1:17" s="124" customFormat="1" ht="14.25" customHeight="1">
      <c r="A57" s="143" t="str">
        <f>IF('Values-Valeurs'!A54="","",'Values-Valeurs'!A54)</f>
        <v/>
      </c>
      <c r="B57" s="123" t="e">
        <f>VLOOKUP(A57,Variables!$A:$D,2,FALSE)</f>
        <v>#N/A</v>
      </c>
      <c r="C57" s="175" t="e">
        <f>VLOOKUP(A57,Variables!$A:$D,3,FALSE)</f>
        <v>#N/A</v>
      </c>
      <c r="D57" s="26">
        <f>'Values-Valeurs'!B54</f>
        <v>0</v>
      </c>
      <c r="E57" s="26">
        <f>'Values-Valeurs'!C54</f>
        <v>0</v>
      </c>
      <c r="F57" s="26">
        <f>'Values-Valeurs'!D54</f>
        <v>0</v>
      </c>
      <c r="G57" s="26">
        <f>'Values-Valeurs'!E54</f>
        <v>0</v>
      </c>
      <c r="H57" s="16">
        <f t="shared" si="0"/>
        <v>0</v>
      </c>
      <c r="I57" s="16">
        <f t="shared" si="1"/>
        <v>0</v>
      </c>
      <c r="J57" s="17" t="e">
        <f t="shared" si="10"/>
        <v>#DIV/0!</v>
      </c>
      <c r="K57" s="17" t="e">
        <f t="shared" si="11"/>
        <v>#DIV/0!</v>
      </c>
      <c r="L57" s="18" t="e">
        <f>VLOOKUP(B57,'Table 6'!$A$2:$P$267,16,FALSE)</f>
        <v>#N/A</v>
      </c>
      <c r="M57" s="35" t="str">
        <f t="shared" si="4"/>
        <v/>
      </c>
      <c r="N57" s="35" t="str">
        <f t="shared" si="5"/>
        <v/>
      </c>
      <c r="O57" s="36" t="e">
        <f>HLOOKUP($Q$1,'Table 6'!$A$2:$P$267,B57,FALSE)</f>
        <v>#REF!</v>
      </c>
      <c r="P57" s="35" t="str">
        <f t="shared" si="6"/>
        <v/>
      </c>
      <c r="Q57" s="35" t="str">
        <f t="shared" si="7"/>
        <v/>
      </c>
    </row>
    <row r="58" spans="1:17" s="124" customFormat="1" ht="14.25" customHeight="1">
      <c r="A58" s="143" t="str">
        <f>IF('Values-Valeurs'!A55="","",'Values-Valeurs'!A55)</f>
        <v/>
      </c>
      <c r="B58" s="123" t="e">
        <f>VLOOKUP(A58,Variables!$A:$D,2,FALSE)</f>
        <v>#N/A</v>
      </c>
      <c r="C58" s="175" t="e">
        <f>VLOOKUP(A58,Variables!$A:$D,3,FALSE)</f>
        <v>#N/A</v>
      </c>
      <c r="D58" s="26">
        <f>'Values-Valeurs'!B55</f>
        <v>0</v>
      </c>
      <c r="E58" s="26">
        <f>'Values-Valeurs'!C55</f>
        <v>0</v>
      </c>
      <c r="F58" s="26">
        <f>'Values-Valeurs'!D55</f>
        <v>0</v>
      </c>
      <c r="G58" s="26">
        <f>'Values-Valeurs'!E55</f>
        <v>0</v>
      </c>
      <c r="H58" s="16">
        <f t="shared" si="0"/>
        <v>0</v>
      </c>
      <c r="I58" s="16">
        <f t="shared" si="1"/>
        <v>0</v>
      </c>
      <c r="J58" s="17" t="e">
        <f t="shared" si="10"/>
        <v>#DIV/0!</v>
      </c>
      <c r="K58" s="17" t="e">
        <f t="shared" si="11"/>
        <v>#DIV/0!</v>
      </c>
      <c r="L58" s="18" t="e">
        <f>VLOOKUP(B58,'Table 6'!$A$2:$P$267,16,FALSE)</f>
        <v>#N/A</v>
      </c>
      <c r="M58" s="35" t="str">
        <f t="shared" si="4"/>
        <v/>
      </c>
      <c r="N58" s="35" t="str">
        <f t="shared" si="5"/>
        <v/>
      </c>
      <c r="O58" s="36" t="e">
        <f>HLOOKUP($Q$1,'Table 6'!$A$2:$P$267,B58,FALSE)</f>
        <v>#REF!</v>
      </c>
      <c r="P58" s="35" t="str">
        <f t="shared" si="6"/>
        <v/>
      </c>
      <c r="Q58" s="35" t="str">
        <f t="shared" si="7"/>
        <v/>
      </c>
    </row>
    <row r="59" spans="1:17" s="124" customFormat="1" ht="14.25" customHeight="1">
      <c r="A59" s="143" t="str">
        <f>IF('Values-Valeurs'!A56="","",'Values-Valeurs'!A56)</f>
        <v/>
      </c>
      <c r="B59" s="123" t="e">
        <f>VLOOKUP(A59,Variables!$A:$D,2,FALSE)</f>
        <v>#N/A</v>
      </c>
      <c r="C59" s="175" t="e">
        <f>VLOOKUP(A59,Variables!$A:$D,3,FALSE)</f>
        <v>#N/A</v>
      </c>
      <c r="D59" s="26">
        <f>'Values-Valeurs'!B56</f>
        <v>0</v>
      </c>
      <c r="E59" s="26">
        <f>'Values-Valeurs'!C56</f>
        <v>0</v>
      </c>
      <c r="F59" s="26">
        <f>'Values-Valeurs'!D56</f>
        <v>0</v>
      </c>
      <c r="G59" s="26">
        <f>'Values-Valeurs'!E56</f>
        <v>0</v>
      </c>
      <c r="H59" s="16">
        <f t="shared" si="0"/>
        <v>0</v>
      </c>
      <c r="I59" s="16">
        <f t="shared" si="1"/>
        <v>0</v>
      </c>
      <c r="J59" s="17" t="e">
        <f t="shared" si="10"/>
        <v>#DIV/0!</v>
      </c>
      <c r="K59" s="17" t="e">
        <f t="shared" si="11"/>
        <v>#DIV/0!</v>
      </c>
      <c r="L59" s="18" t="e">
        <f>VLOOKUP(B59,'Table 6'!$A$2:$P$267,16,FALSE)</f>
        <v>#N/A</v>
      </c>
      <c r="M59" s="35" t="str">
        <f t="shared" si="4"/>
        <v/>
      </c>
      <c r="N59" s="35" t="str">
        <f t="shared" si="5"/>
        <v/>
      </c>
      <c r="O59" s="36" t="e">
        <f>HLOOKUP($Q$1,'Table 6'!$A$2:$P$267,B59,FALSE)</f>
        <v>#REF!</v>
      </c>
      <c r="P59" s="35" t="str">
        <f t="shared" si="6"/>
        <v/>
      </c>
      <c r="Q59" s="35" t="str">
        <f t="shared" si="7"/>
        <v/>
      </c>
    </row>
    <row r="60" spans="1:17" s="124" customFormat="1" ht="14.25" customHeight="1">
      <c r="A60" s="143" t="str">
        <f>IF('Values-Valeurs'!A57="","",'Values-Valeurs'!A57)</f>
        <v/>
      </c>
      <c r="B60" s="123" t="e">
        <f>VLOOKUP(A60,Variables!$A:$D,2,FALSE)</f>
        <v>#N/A</v>
      </c>
      <c r="C60" s="175" t="e">
        <f>VLOOKUP(A60,Variables!$A:$D,3,FALSE)</f>
        <v>#N/A</v>
      </c>
      <c r="D60" s="26">
        <f>'Values-Valeurs'!B57</f>
        <v>0</v>
      </c>
      <c r="E60" s="26">
        <f>'Values-Valeurs'!C57</f>
        <v>0</v>
      </c>
      <c r="F60" s="26">
        <f>'Values-Valeurs'!D57</f>
        <v>0</v>
      </c>
      <c r="G60" s="26">
        <f>'Values-Valeurs'!E57</f>
        <v>0</v>
      </c>
      <c r="H60" s="16">
        <f t="shared" si="0"/>
        <v>0</v>
      </c>
      <c r="I60" s="16">
        <f t="shared" si="1"/>
        <v>0</v>
      </c>
      <c r="J60" s="17" t="e">
        <f t="shared" si="10"/>
        <v>#DIV/0!</v>
      </c>
      <c r="K60" s="17" t="e">
        <f t="shared" si="11"/>
        <v>#DIV/0!</v>
      </c>
      <c r="L60" s="18" t="e">
        <f>VLOOKUP(B60,'Table 6'!$A$2:$P$267,16,FALSE)</f>
        <v>#N/A</v>
      </c>
      <c r="M60" s="35" t="str">
        <f t="shared" si="4"/>
        <v/>
      </c>
      <c r="N60" s="35" t="str">
        <f t="shared" si="5"/>
        <v/>
      </c>
      <c r="O60" s="36" t="e">
        <f>HLOOKUP($Q$1,'Table 6'!$A$2:$P$267,B60,FALSE)</f>
        <v>#REF!</v>
      </c>
      <c r="P60" s="35" t="str">
        <f t="shared" si="6"/>
        <v/>
      </c>
      <c r="Q60" s="35" t="str">
        <f t="shared" si="7"/>
        <v/>
      </c>
    </row>
    <row r="61" spans="1:17" s="124" customFormat="1" ht="14.25" customHeight="1">
      <c r="A61" s="143" t="str">
        <f>IF('Values-Valeurs'!A58="","",'Values-Valeurs'!A58)</f>
        <v/>
      </c>
      <c r="B61" s="123" t="e">
        <f>VLOOKUP(A61,Variables!$A:$D,2,FALSE)</f>
        <v>#N/A</v>
      </c>
      <c r="C61" s="175" t="e">
        <f>VLOOKUP(A61,Variables!$A:$D,3,FALSE)</f>
        <v>#N/A</v>
      </c>
      <c r="D61" s="26">
        <f>'Values-Valeurs'!B58</f>
        <v>0</v>
      </c>
      <c r="E61" s="26">
        <f>'Values-Valeurs'!C58</f>
        <v>0</v>
      </c>
      <c r="F61" s="26">
        <f>'Values-Valeurs'!D58</f>
        <v>0</v>
      </c>
      <c r="G61" s="26">
        <f>'Values-Valeurs'!E58</f>
        <v>0</v>
      </c>
      <c r="H61" s="16">
        <f t="shared" si="0"/>
        <v>0</v>
      </c>
      <c r="I61" s="16">
        <f t="shared" si="1"/>
        <v>0</v>
      </c>
      <c r="J61" s="17" t="e">
        <f t="shared" si="10"/>
        <v>#DIV/0!</v>
      </c>
      <c r="K61" s="17" t="e">
        <f t="shared" si="11"/>
        <v>#DIV/0!</v>
      </c>
      <c r="L61" s="18" t="e">
        <f>VLOOKUP(B61,'Table 6'!$A$2:$P$267,16,FALSE)</f>
        <v>#N/A</v>
      </c>
      <c r="M61" s="35" t="str">
        <f t="shared" si="4"/>
        <v/>
      </c>
      <c r="N61" s="35" t="str">
        <f t="shared" si="5"/>
        <v/>
      </c>
      <c r="O61" s="36" t="e">
        <f>HLOOKUP($Q$1,'Table 6'!$A$2:$P$267,B61,FALSE)</f>
        <v>#REF!</v>
      </c>
      <c r="P61" s="35" t="str">
        <f t="shared" si="6"/>
        <v/>
      </c>
      <c r="Q61" s="35" t="str">
        <f t="shared" si="7"/>
        <v/>
      </c>
    </row>
    <row r="62" spans="1:17" s="124" customFormat="1" ht="14.25" customHeight="1">
      <c r="A62" s="143" t="str">
        <f>IF('Values-Valeurs'!A59="","",'Values-Valeurs'!A59)</f>
        <v/>
      </c>
      <c r="B62" s="123" t="e">
        <f>VLOOKUP(A62,Variables!$A:$D,2,FALSE)</f>
        <v>#N/A</v>
      </c>
      <c r="C62" s="175" t="e">
        <f>VLOOKUP(A62,Variables!$A:$D,3,FALSE)</f>
        <v>#N/A</v>
      </c>
      <c r="D62" s="26">
        <f>'Values-Valeurs'!B59</f>
        <v>0</v>
      </c>
      <c r="E62" s="26">
        <f>'Values-Valeurs'!C59</f>
        <v>0</v>
      </c>
      <c r="F62" s="26">
        <f>'Values-Valeurs'!D59</f>
        <v>0</v>
      </c>
      <c r="G62" s="26">
        <f>'Values-Valeurs'!E59</f>
        <v>0</v>
      </c>
      <c r="H62" s="16">
        <f t="shared" si="0"/>
        <v>0</v>
      </c>
      <c r="I62" s="16">
        <f t="shared" si="1"/>
        <v>0</v>
      </c>
      <c r="J62" s="17" t="e">
        <f t="shared" si="10"/>
        <v>#DIV/0!</v>
      </c>
      <c r="K62" s="17" t="e">
        <f t="shared" si="11"/>
        <v>#DIV/0!</v>
      </c>
      <c r="L62" s="18" t="e">
        <f>VLOOKUP(B62,'Table 6'!$A$2:$P$267,16,FALSE)</f>
        <v>#N/A</v>
      </c>
      <c r="M62" s="35" t="str">
        <f t="shared" si="4"/>
        <v/>
      </c>
      <c r="N62" s="35" t="str">
        <f t="shared" si="5"/>
        <v/>
      </c>
      <c r="O62" s="36" t="e">
        <f>HLOOKUP($Q$1,'Table 6'!$A$2:$P$267,B62,FALSE)</f>
        <v>#REF!</v>
      </c>
      <c r="P62" s="35" t="str">
        <f t="shared" si="6"/>
        <v/>
      </c>
      <c r="Q62" s="35" t="str">
        <f t="shared" si="7"/>
        <v/>
      </c>
    </row>
    <row r="63" spans="1:17" s="124" customFormat="1" ht="14.25" customHeight="1">
      <c r="A63" s="143" t="str">
        <f>IF('Values-Valeurs'!A60="","",'Values-Valeurs'!A60)</f>
        <v/>
      </c>
      <c r="B63" s="123" t="e">
        <f>VLOOKUP(A63,Variables!$A:$D,2,FALSE)</f>
        <v>#N/A</v>
      </c>
      <c r="C63" s="175" t="e">
        <f>VLOOKUP(A63,Variables!$A:$D,3,FALSE)</f>
        <v>#N/A</v>
      </c>
      <c r="D63" s="26">
        <f>'Values-Valeurs'!B60</f>
        <v>0</v>
      </c>
      <c r="E63" s="26">
        <f>'Values-Valeurs'!C60</f>
        <v>0</v>
      </c>
      <c r="F63" s="26">
        <f>'Values-Valeurs'!D60</f>
        <v>0</v>
      </c>
      <c r="G63" s="26">
        <f>'Values-Valeurs'!E60</f>
        <v>0</v>
      </c>
      <c r="H63" s="16">
        <f t="shared" si="0"/>
        <v>0</v>
      </c>
      <c r="I63" s="16">
        <f t="shared" si="1"/>
        <v>0</v>
      </c>
      <c r="J63" s="17" t="e">
        <f t="shared" ref="J63:J90" si="12">IF((COUNTA(D63)=0),0,(D63)/(D63+F63))</f>
        <v>#DIV/0!</v>
      </c>
      <c r="K63" s="17" t="e">
        <f t="shared" ref="K63:K90" si="13">IF((COUNTA(D63:E63)=0),0,(D63+E63)/(D63+E63+F63))</f>
        <v>#DIV/0!</v>
      </c>
      <c r="L63" s="18" t="e">
        <f>VLOOKUP(B63,'Table 6'!$A$2:$P$267,16,FALSE)</f>
        <v>#N/A</v>
      </c>
      <c r="M63" s="35" t="str">
        <f t="shared" si="4"/>
        <v/>
      </c>
      <c r="N63" s="35" t="str">
        <f t="shared" si="5"/>
        <v/>
      </c>
      <c r="O63" s="36" t="e">
        <f>HLOOKUP($Q$1,'Table 6'!$A$2:$P$267,B63,FALSE)</f>
        <v>#REF!</v>
      </c>
      <c r="P63" s="35" t="str">
        <f t="shared" si="6"/>
        <v/>
      </c>
      <c r="Q63" s="35" t="str">
        <f t="shared" si="7"/>
        <v/>
      </c>
    </row>
    <row r="64" spans="1:17" s="124" customFormat="1" ht="14.25" customHeight="1">
      <c r="A64" s="143" t="str">
        <f>IF('Values-Valeurs'!A61="","",'Values-Valeurs'!A61)</f>
        <v/>
      </c>
      <c r="B64" s="123" t="e">
        <f>VLOOKUP(A64,Variables!$A:$D,2,FALSE)</f>
        <v>#N/A</v>
      </c>
      <c r="C64" s="175" t="e">
        <f>VLOOKUP(A64,Variables!$A:$D,3,FALSE)</f>
        <v>#N/A</v>
      </c>
      <c r="D64" s="26">
        <f>'Values-Valeurs'!B61</f>
        <v>0</v>
      </c>
      <c r="E64" s="26">
        <f>'Values-Valeurs'!C61</f>
        <v>0</v>
      </c>
      <c r="F64" s="26">
        <f>'Values-Valeurs'!D61</f>
        <v>0</v>
      </c>
      <c r="G64" s="26">
        <f>'Values-Valeurs'!E61</f>
        <v>0</v>
      </c>
      <c r="H64" s="16">
        <f t="shared" si="0"/>
        <v>0</v>
      </c>
      <c r="I64" s="16">
        <f t="shared" si="1"/>
        <v>0</v>
      </c>
      <c r="J64" s="17" t="e">
        <f t="shared" si="12"/>
        <v>#DIV/0!</v>
      </c>
      <c r="K64" s="17" t="e">
        <f t="shared" si="13"/>
        <v>#DIV/0!</v>
      </c>
      <c r="L64" s="18" t="e">
        <f>VLOOKUP(B64,'Table 6'!$A$2:$P$267,16,FALSE)</f>
        <v>#N/A</v>
      </c>
      <c r="M64" s="35" t="str">
        <f t="shared" si="4"/>
        <v/>
      </c>
      <c r="N64" s="35" t="str">
        <f t="shared" si="5"/>
        <v/>
      </c>
      <c r="O64" s="36" t="e">
        <f>HLOOKUP($Q$1,'Table 6'!$A$2:$P$267,B64,FALSE)</f>
        <v>#REF!</v>
      </c>
      <c r="P64" s="35" t="str">
        <f t="shared" si="6"/>
        <v/>
      </c>
      <c r="Q64" s="35" t="str">
        <f t="shared" si="7"/>
        <v/>
      </c>
    </row>
    <row r="65" spans="1:17" s="124" customFormat="1" ht="14.25" customHeight="1">
      <c r="A65" s="143" t="str">
        <f>IF('Values-Valeurs'!A62="","",'Values-Valeurs'!A62)</f>
        <v/>
      </c>
      <c r="B65" s="123" t="e">
        <f>VLOOKUP(A65,Variables!$A:$D,2,FALSE)</f>
        <v>#N/A</v>
      </c>
      <c r="C65" s="175" t="e">
        <f>VLOOKUP(A65,Variables!$A:$D,3,FALSE)</f>
        <v>#N/A</v>
      </c>
      <c r="D65" s="26">
        <f>'Values-Valeurs'!B62</f>
        <v>0</v>
      </c>
      <c r="E65" s="26">
        <f>'Values-Valeurs'!C62</f>
        <v>0</v>
      </c>
      <c r="F65" s="26">
        <f>'Values-Valeurs'!D62</f>
        <v>0</v>
      </c>
      <c r="G65" s="26">
        <f>'Values-Valeurs'!E62</f>
        <v>0</v>
      </c>
      <c r="H65" s="16">
        <f t="shared" si="0"/>
        <v>0</v>
      </c>
      <c r="I65" s="16">
        <f t="shared" si="1"/>
        <v>0</v>
      </c>
      <c r="J65" s="17" t="e">
        <f t="shared" si="12"/>
        <v>#DIV/0!</v>
      </c>
      <c r="K65" s="17" t="e">
        <f t="shared" si="13"/>
        <v>#DIV/0!</v>
      </c>
      <c r="L65" s="18" t="e">
        <f>VLOOKUP(B65,'Table 6'!$A$2:$P$267,16,FALSE)</f>
        <v>#N/A</v>
      </c>
      <c r="M65" s="35" t="str">
        <f t="shared" si="4"/>
        <v/>
      </c>
      <c r="N65" s="35" t="str">
        <f t="shared" si="5"/>
        <v/>
      </c>
      <c r="O65" s="36" t="e">
        <f>HLOOKUP($Q$1,'Table 6'!$A$2:$P$267,B65,FALSE)</f>
        <v>#REF!</v>
      </c>
      <c r="P65" s="35" t="str">
        <f t="shared" si="6"/>
        <v/>
      </c>
      <c r="Q65" s="35" t="str">
        <f t="shared" si="7"/>
        <v/>
      </c>
    </row>
    <row r="66" spans="1:17" s="124" customFormat="1" ht="14.25" customHeight="1">
      <c r="A66" s="143" t="str">
        <f>IF('Values-Valeurs'!A63="","",'Values-Valeurs'!A63)</f>
        <v/>
      </c>
      <c r="B66" s="123" t="e">
        <f>VLOOKUP(A66,Variables!$A:$D,2,FALSE)</f>
        <v>#N/A</v>
      </c>
      <c r="C66" s="175" t="e">
        <f>VLOOKUP(A66,Variables!$A:$D,3,FALSE)</f>
        <v>#N/A</v>
      </c>
      <c r="D66" s="26">
        <f>'Values-Valeurs'!B63</f>
        <v>0</v>
      </c>
      <c r="E66" s="26">
        <f>'Values-Valeurs'!C63</f>
        <v>0</v>
      </c>
      <c r="F66" s="26">
        <f>'Values-Valeurs'!D63</f>
        <v>0</v>
      </c>
      <c r="G66" s="26">
        <f>'Values-Valeurs'!E63</f>
        <v>0</v>
      </c>
      <c r="H66" s="16">
        <f t="shared" si="0"/>
        <v>0</v>
      </c>
      <c r="I66" s="16">
        <f t="shared" si="1"/>
        <v>0</v>
      </c>
      <c r="J66" s="17" t="e">
        <f t="shared" si="12"/>
        <v>#DIV/0!</v>
      </c>
      <c r="K66" s="17" t="e">
        <f t="shared" si="13"/>
        <v>#DIV/0!</v>
      </c>
      <c r="L66" s="18" t="e">
        <f>VLOOKUP(B66,'Table 6'!$A$2:$P$267,16,FALSE)</f>
        <v>#N/A</v>
      </c>
      <c r="M66" s="35" t="str">
        <f t="shared" si="4"/>
        <v/>
      </c>
      <c r="N66" s="35" t="str">
        <f t="shared" si="5"/>
        <v/>
      </c>
      <c r="O66" s="36" t="e">
        <f>HLOOKUP($Q$1,'Table 6'!$A$2:$P$267,B66,FALSE)</f>
        <v>#REF!</v>
      </c>
      <c r="P66" s="35" t="str">
        <f t="shared" si="6"/>
        <v/>
      </c>
      <c r="Q66" s="35" t="str">
        <f t="shared" si="7"/>
        <v/>
      </c>
    </row>
    <row r="67" spans="1:17" s="124" customFormat="1" ht="14.25" customHeight="1">
      <c r="A67" s="143" t="str">
        <f>IF('Values-Valeurs'!A64="","",'Values-Valeurs'!A64)</f>
        <v/>
      </c>
      <c r="B67" s="123" t="e">
        <f>VLOOKUP(A67,Variables!$A:$D,2,FALSE)</f>
        <v>#N/A</v>
      </c>
      <c r="C67" s="175" t="e">
        <f>VLOOKUP(A67,Variables!$A:$D,3,FALSE)</f>
        <v>#N/A</v>
      </c>
      <c r="D67" s="26">
        <f>'Values-Valeurs'!B64</f>
        <v>0</v>
      </c>
      <c r="E67" s="26">
        <f>'Values-Valeurs'!C64</f>
        <v>0</v>
      </c>
      <c r="F67" s="26">
        <f>'Values-Valeurs'!D64</f>
        <v>0</v>
      </c>
      <c r="G67" s="26">
        <f>'Values-Valeurs'!E64</f>
        <v>0</v>
      </c>
      <c r="H67" s="16">
        <f t="shared" ref="H67:H126" si="14">D67+E67</f>
        <v>0</v>
      </c>
      <c r="I67" s="16">
        <f t="shared" ref="I67:I126" si="15">D67+E67+F67</f>
        <v>0</v>
      </c>
      <c r="J67" s="17" t="e">
        <f t="shared" si="12"/>
        <v>#DIV/0!</v>
      </c>
      <c r="K67" s="17" t="e">
        <f t="shared" si="13"/>
        <v>#DIV/0!</v>
      </c>
      <c r="L67" s="18" t="e">
        <f>VLOOKUP(B67,'Table 6'!$A$2:$P$267,16,FALSE)</f>
        <v>#N/A</v>
      </c>
      <c r="M67" s="35" t="str">
        <f t="shared" si="4"/>
        <v/>
      </c>
      <c r="N67" s="35" t="str">
        <f t="shared" ref="N67:N126" si="16">IF(I67=0,"",(IF(AND(M67&lt;=0.05,K67*100&gt;L67),"Alert",IF(AND(M67&lt;=0.05,K67*100&lt;L67),"protective",""))))</f>
        <v/>
      </c>
      <c r="O67" s="36" t="e">
        <f>HLOOKUP($Q$1,'Table 6'!$A$2:$P$267,B67,FALSE)</f>
        <v>#REF!</v>
      </c>
      <c r="P67" s="35" t="str">
        <f t="shared" si="6"/>
        <v/>
      </c>
      <c r="Q67" s="35" t="str">
        <f t="shared" ref="Q67:Q126" si="17">IF(I67=0,"",(IF(AND(P67&lt;=0.05,K67*100&gt;O67),"Alert",IF(AND(P67&lt;=0.05,K67*100&lt;O67),"protective",""))))</f>
        <v/>
      </c>
    </row>
    <row r="68" spans="1:17" s="124" customFormat="1" ht="14.25" customHeight="1">
      <c r="A68" s="143" t="str">
        <f>IF('Values-Valeurs'!A65="","",'Values-Valeurs'!A65)</f>
        <v/>
      </c>
      <c r="B68" s="123" t="e">
        <f>VLOOKUP(A68,Variables!$A:$D,2,FALSE)</f>
        <v>#N/A</v>
      </c>
      <c r="C68" s="175" t="e">
        <f>VLOOKUP(A68,Variables!$A:$D,3,FALSE)</f>
        <v>#N/A</v>
      </c>
      <c r="D68" s="26">
        <f>'Values-Valeurs'!B65</f>
        <v>0</v>
      </c>
      <c r="E68" s="26">
        <f>'Values-Valeurs'!C65</f>
        <v>0</v>
      </c>
      <c r="F68" s="26">
        <f>'Values-Valeurs'!D65</f>
        <v>0</v>
      </c>
      <c r="G68" s="26">
        <f>'Values-Valeurs'!E65</f>
        <v>0</v>
      </c>
      <c r="H68" s="16">
        <f t="shared" si="14"/>
        <v>0</v>
      </c>
      <c r="I68" s="16">
        <f t="shared" si="15"/>
        <v>0</v>
      </c>
      <c r="J68" s="17" t="e">
        <f t="shared" si="12"/>
        <v>#DIV/0!</v>
      </c>
      <c r="K68" s="17" t="e">
        <f t="shared" si="13"/>
        <v>#DIV/0!</v>
      </c>
      <c r="L68" s="18" t="e">
        <f>VLOOKUP(B68,'Table 6'!$A$2:$P$267,16,FALSE)</f>
        <v>#N/A</v>
      </c>
      <c r="M68" s="35" t="str">
        <f t="shared" si="4"/>
        <v/>
      </c>
      <c r="N68" s="35" t="str">
        <f t="shared" si="16"/>
        <v/>
      </c>
      <c r="O68" s="36" t="e">
        <f>HLOOKUP($Q$1,'Table 6'!$A$2:$P$267,B68,FALSE)</f>
        <v>#REF!</v>
      </c>
      <c r="P68" s="35" t="str">
        <f t="shared" si="6"/>
        <v/>
      </c>
      <c r="Q68" s="35" t="str">
        <f t="shared" si="17"/>
        <v/>
      </c>
    </row>
    <row r="69" spans="1:17" s="124" customFormat="1" ht="14.25" customHeight="1">
      <c r="A69" s="143" t="str">
        <f>IF('Values-Valeurs'!A66="","",'Values-Valeurs'!A66)</f>
        <v/>
      </c>
      <c r="B69" s="123" t="e">
        <f>VLOOKUP(A69,Variables!$A:$D,2,FALSE)</f>
        <v>#N/A</v>
      </c>
      <c r="C69" s="175" t="e">
        <f>VLOOKUP(A69,Variables!$A:$D,3,FALSE)</f>
        <v>#N/A</v>
      </c>
      <c r="D69" s="26">
        <f>'Values-Valeurs'!B66</f>
        <v>0</v>
      </c>
      <c r="E69" s="26">
        <f>'Values-Valeurs'!C66</f>
        <v>0</v>
      </c>
      <c r="F69" s="26">
        <f>'Values-Valeurs'!D66</f>
        <v>0</v>
      </c>
      <c r="G69" s="26">
        <f>'Values-Valeurs'!E66</f>
        <v>0</v>
      </c>
      <c r="H69" s="16">
        <f t="shared" si="14"/>
        <v>0</v>
      </c>
      <c r="I69" s="16">
        <f t="shared" si="15"/>
        <v>0</v>
      </c>
      <c r="J69" s="17" t="e">
        <f t="shared" si="12"/>
        <v>#DIV/0!</v>
      </c>
      <c r="K69" s="17" t="e">
        <f t="shared" si="13"/>
        <v>#DIV/0!</v>
      </c>
      <c r="L69" s="18" t="e">
        <f>VLOOKUP(B69,'Table 6'!$A$2:$P$267,16,FALSE)</f>
        <v>#N/A</v>
      </c>
      <c r="M69" s="35" t="str">
        <f t="shared" si="4"/>
        <v/>
      </c>
      <c r="N69" s="35" t="str">
        <f t="shared" si="16"/>
        <v/>
      </c>
      <c r="O69" s="36" t="e">
        <f>HLOOKUP($Q$1,'Table 6'!$A$2:$P$267,B69,FALSE)</f>
        <v>#REF!</v>
      </c>
      <c r="P69" s="35" t="str">
        <f t="shared" si="6"/>
        <v/>
      </c>
      <c r="Q69" s="35" t="str">
        <f t="shared" si="17"/>
        <v/>
      </c>
    </row>
    <row r="70" spans="1:17" s="124" customFormat="1" ht="14.25" customHeight="1">
      <c r="A70" s="143" t="str">
        <f>IF('Values-Valeurs'!A67="","",'Values-Valeurs'!A67)</f>
        <v/>
      </c>
      <c r="B70" s="123" t="e">
        <f>VLOOKUP(A70,Variables!$A:$D,2,FALSE)</f>
        <v>#N/A</v>
      </c>
      <c r="C70" s="175" t="e">
        <f>VLOOKUP(A70,Variables!$A:$D,3,FALSE)</f>
        <v>#N/A</v>
      </c>
      <c r="D70" s="26">
        <f>'Values-Valeurs'!B67</f>
        <v>0</v>
      </c>
      <c r="E70" s="26">
        <f>'Values-Valeurs'!C67</f>
        <v>0</v>
      </c>
      <c r="F70" s="26">
        <f>'Values-Valeurs'!D67</f>
        <v>0</v>
      </c>
      <c r="G70" s="26">
        <f>'Values-Valeurs'!E67</f>
        <v>0</v>
      </c>
      <c r="H70" s="16">
        <f t="shared" si="14"/>
        <v>0</v>
      </c>
      <c r="I70" s="16">
        <f t="shared" si="15"/>
        <v>0</v>
      </c>
      <c r="J70" s="17" t="e">
        <f t="shared" si="12"/>
        <v>#DIV/0!</v>
      </c>
      <c r="K70" s="17" t="e">
        <f t="shared" si="13"/>
        <v>#DIV/0!</v>
      </c>
      <c r="L70" s="18" t="e">
        <f>VLOOKUP(B70,'Table 6'!$A$2:$P$267,16,FALSE)</f>
        <v>#N/A</v>
      </c>
      <c r="M70" s="35" t="str">
        <f t="shared" ref="M70:M133" si="18">IF(I70=0,"",IF(L70="no data","",((IF(AND($H70&lt;=$I70,$H70&gt;=0),BINOMDIST($H70,$I70,L70/100,0),"")))))</f>
        <v/>
      </c>
      <c r="N70" s="35" t="str">
        <f t="shared" si="16"/>
        <v/>
      </c>
      <c r="O70" s="36" t="e">
        <f>HLOOKUP($Q$1,'Table 6'!$A$2:$P$267,B70,FALSE)</f>
        <v>#REF!</v>
      </c>
      <c r="P70" s="35" t="str">
        <f t="shared" ref="P70:P133" si="19">IF(I70=0,"",IF(O70="no data","",(IF(AND($H70&lt;=$I70,$H70&gt;=0),BINOMDIST($H70,$I70,O70/100,0),""))))</f>
        <v/>
      </c>
      <c r="Q70" s="35" t="str">
        <f t="shared" si="17"/>
        <v/>
      </c>
    </row>
    <row r="71" spans="1:17" s="124" customFormat="1" ht="14.25" customHeight="1">
      <c r="A71" s="143" t="str">
        <f>IF('Values-Valeurs'!A68="","",'Values-Valeurs'!A68)</f>
        <v/>
      </c>
      <c r="B71" s="123" t="e">
        <f>VLOOKUP(A71,Variables!$A:$D,2,FALSE)</f>
        <v>#N/A</v>
      </c>
      <c r="C71" s="175" t="e">
        <f>VLOOKUP(A71,Variables!$A:$D,3,FALSE)</f>
        <v>#N/A</v>
      </c>
      <c r="D71" s="26">
        <f>'Values-Valeurs'!B68</f>
        <v>0</v>
      </c>
      <c r="E71" s="26">
        <f>'Values-Valeurs'!C68</f>
        <v>0</v>
      </c>
      <c r="F71" s="26">
        <f>'Values-Valeurs'!D68</f>
        <v>0</v>
      </c>
      <c r="G71" s="26">
        <f>'Values-Valeurs'!E68</f>
        <v>0</v>
      </c>
      <c r="H71" s="16">
        <f t="shared" si="14"/>
        <v>0</v>
      </c>
      <c r="I71" s="16">
        <f t="shared" si="15"/>
        <v>0</v>
      </c>
      <c r="J71" s="17" t="e">
        <f t="shared" si="12"/>
        <v>#DIV/0!</v>
      </c>
      <c r="K71" s="17" t="e">
        <f t="shared" si="13"/>
        <v>#DIV/0!</v>
      </c>
      <c r="L71" s="18" t="e">
        <f>VLOOKUP(B71,'Table 6'!$A$2:$P$267,16,FALSE)</f>
        <v>#N/A</v>
      </c>
      <c r="M71" s="35" t="str">
        <f t="shared" si="18"/>
        <v/>
      </c>
      <c r="N71" s="35" t="str">
        <f t="shared" si="16"/>
        <v/>
      </c>
      <c r="O71" s="36" t="e">
        <f>HLOOKUP($Q$1,'Table 6'!$A$2:$P$267,B71,FALSE)</f>
        <v>#REF!</v>
      </c>
      <c r="P71" s="35" t="str">
        <f t="shared" si="19"/>
        <v/>
      </c>
      <c r="Q71" s="35" t="str">
        <f t="shared" si="17"/>
        <v/>
      </c>
    </row>
    <row r="72" spans="1:17" s="124" customFormat="1" ht="14.25" customHeight="1">
      <c r="A72" s="143" t="str">
        <f>IF('Values-Valeurs'!A69="","",'Values-Valeurs'!A69)</f>
        <v/>
      </c>
      <c r="B72" s="123" t="e">
        <f>VLOOKUP(A72,Variables!$A:$D,2,FALSE)</f>
        <v>#N/A</v>
      </c>
      <c r="C72" s="175" t="e">
        <f>VLOOKUP(A72,Variables!$A:$D,3,FALSE)</f>
        <v>#N/A</v>
      </c>
      <c r="D72" s="26">
        <f>'Values-Valeurs'!B69</f>
        <v>0</v>
      </c>
      <c r="E72" s="26">
        <f>'Values-Valeurs'!C69</f>
        <v>0</v>
      </c>
      <c r="F72" s="26">
        <f>'Values-Valeurs'!D69</f>
        <v>0</v>
      </c>
      <c r="G72" s="26">
        <f>'Values-Valeurs'!E69</f>
        <v>0</v>
      </c>
      <c r="H72" s="16">
        <f t="shared" si="14"/>
        <v>0</v>
      </c>
      <c r="I72" s="16">
        <f t="shared" si="15"/>
        <v>0</v>
      </c>
      <c r="J72" s="17" t="e">
        <f t="shared" si="12"/>
        <v>#DIV/0!</v>
      </c>
      <c r="K72" s="17" t="e">
        <f t="shared" si="13"/>
        <v>#DIV/0!</v>
      </c>
      <c r="L72" s="18" t="e">
        <f>VLOOKUP(B72,'Table 6'!$A$2:$P$267,16,FALSE)</f>
        <v>#N/A</v>
      </c>
      <c r="M72" s="35" t="str">
        <f t="shared" si="18"/>
        <v/>
      </c>
      <c r="N72" s="35" t="str">
        <f t="shared" si="16"/>
        <v/>
      </c>
      <c r="O72" s="36" t="e">
        <f>HLOOKUP($Q$1,'Table 6'!$A$2:$P$267,B72,FALSE)</f>
        <v>#REF!</v>
      </c>
      <c r="P72" s="35" t="str">
        <f t="shared" si="19"/>
        <v/>
      </c>
      <c r="Q72" s="35" t="str">
        <f t="shared" si="17"/>
        <v/>
      </c>
    </row>
    <row r="73" spans="1:17" s="124" customFormat="1" ht="14.25" customHeight="1">
      <c r="A73" s="143" t="str">
        <f>IF('Values-Valeurs'!A70="","",'Values-Valeurs'!A70)</f>
        <v/>
      </c>
      <c r="B73" s="123" t="e">
        <f>VLOOKUP(A73,Variables!$A:$D,2,FALSE)</f>
        <v>#N/A</v>
      </c>
      <c r="C73" s="175" t="e">
        <f>VLOOKUP(A73,Variables!$A:$D,3,FALSE)</f>
        <v>#N/A</v>
      </c>
      <c r="D73" s="26">
        <f>'Values-Valeurs'!B70</f>
        <v>0</v>
      </c>
      <c r="E73" s="26">
        <f>'Values-Valeurs'!C70</f>
        <v>0</v>
      </c>
      <c r="F73" s="26">
        <f>'Values-Valeurs'!D70</f>
        <v>0</v>
      </c>
      <c r="G73" s="26">
        <f>'Values-Valeurs'!E70</f>
        <v>0</v>
      </c>
      <c r="H73" s="16">
        <f t="shared" si="14"/>
        <v>0</v>
      </c>
      <c r="I73" s="16">
        <f t="shared" si="15"/>
        <v>0</v>
      </c>
      <c r="J73" s="17" t="e">
        <f t="shared" si="12"/>
        <v>#DIV/0!</v>
      </c>
      <c r="K73" s="17" t="e">
        <f t="shared" si="13"/>
        <v>#DIV/0!</v>
      </c>
      <c r="L73" s="18" t="e">
        <f>VLOOKUP(B73,'Table 6'!$A$2:$P$267,16,FALSE)</f>
        <v>#N/A</v>
      </c>
      <c r="M73" s="35" t="str">
        <f t="shared" si="18"/>
        <v/>
      </c>
      <c r="N73" s="35" t="str">
        <f t="shared" si="16"/>
        <v/>
      </c>
      <c r="O73" s="36" t="e">
        <f>HLOOKUP($Q$1,'Table 6'!$A$2:$P$267,B73,FALSE)</f>
        <v>#REF!</v>
      </c>
      <c r="P73" s="35" t="str">
        <f t="shared" si="19"/>
        <v/>
      </c>
      <c r="Q73" s="35" t="str">
        <f t="shared" si="17"/>
        <v/>
      </c>
    </row>
    <row r="74" spans="1:17" s="124" customFormat="1" ht="14.25" customHeight="1">
      <c r="A74" s="143" t="str">
        <f>IF('Values-Valeurs'!A71="","",'Values-Valeurs'!A71)</f>
        <v/>
      </c>
      <c r="B74" s="123" t="e">
        <f>VLOOKUP(A74,Variables!$A:$D,2,FALSE)</f>
        <v>#N/A</v>
      </c>
      <c r="C74" s="175" t="e">
        <f>VLOOKUP(A74,Variables!$A:$D,3,FALSE)</f>
        <v>#N/A</v>
      </c>
      <c r="D74" s="26">
        <f>'Values-Valeurs'!B71</f>
        <v>0</v>
      </c>
      <c r="E74" s="26">
        <f>'Values-Valeurs'!C71</f>
        <v>0</v>
      </c>
      <c r="F74" s="26">
        <f>'Values-Valeurs'!D71</f>
        <v>0</v>
      </c>
      <c r="G74" s="26">
        <f>'Values-Valeurs'!E71</f>
        <v>0</v>
      </c>
      <c r="H74" s="16">
        <f t="shared" si="14"/>
        <v>0</v>
      </c>
      <c r="I74" s="16">
        <f t="shared" si="15"/>
        <v>0</v>
      </c>
      <c r="J74" s="17" t="e">
        <f t="shared" si="12"/>
        <v>#DIV/0!</v>
      </c>
      <c r="K74" s="17" t="e">
        <f t="shared" si="13"/>
        <v>#DIV/0!</v>
      </c>
      <c r="L74" s="18" t="e">
        <f>VLOOKUP(B74,'Table 6'!$A$2:$P$267,16,FALSE)</f>
        <v>#N/A</v>
      </c>
      <c r="M74" s="35" t="str">
        <f t="shared" si="18"/>
        <v/>
      </c>
      <c r="N74" s="35" t="str">
        <f t="shared" si="16"/>
        <v/>
      </c>
      <c r="O74" s="36" t="e">
        <f>HLOOKUP($Q$1,'Table 6'!$A$2:$P$267,B74,FALSE)</f>
        <v>#REF!</v>
      </c>
      <c r="P74" s="35" t="str">
        <f t="shared" si="19"/>
        <v/>
      </c>
      <c r="Q74" s="35" t="str">
        <f t="shared" si="17"/>
        <v/>
      </c>
    </row>
    <row r="75" spans="1:17" s="124" customFormat="1" ht="14.25" customHeight="1">
      <c r="A75" s="143" t="str">
        <f>IF('Values-Valeurs'!A72="","",'Values-Valeurs'!A72)</f>
        <v/>
      </c>
      <c r="B75" s="123" t="e">
        <f>VLOOKUP(A75,Variables!$A:$D,2,FALSE)</f>
        <v>#N/A</v>
      </c>
      <c r="C75" s="175" t="e">
        <f>VLOOKUP(A75,Variables!$A:$D,3,FALSE)</f>
        <v>#N/A</v>
      </c>
      <c r="D75" s="26">
        <f>'Values-Valeurs'!B72</f>
        <v>0</v>
      </c>
      <c r="E75" s="26">
        <f>'Values-Valeurs'!C72</f>
        <v>0</v>
      </c>
      <c r="F75" s="26">
        <f>'Values-Valeurs'!D72</f>
        <v>0</v>
      </c>
      <c r="G75" s="26">
        <f>'Values-Valeurs'!E72</f>
        <v>0</v>
      </c>
      <c r="H75" s="16">
        <f t="shared" si="14"/>
        <v>0</v>
      </c>
      <c r="I75" s="16">
        <f t="shared" si="15"/>
        <v>0</v>
      </c>
      <c r="J75" s="17" t="e">
        <f t="shared" si="12"/>
        <v>#DIV/0!</v>
      </c>
      <c r="K75" s="17" t="e">
        <f t="shared" si="13"/>
        <v>#DIV/0!</v>
      </c>
      <c r="L75" s="18" t="e">
        <f>VLOOKUP(B75,'Table 6'!$A$2:$P$267,16,FALSE)</f>
        <v>#N/A</v>
      </c>
      <c r="M75" s="35" t="str">
        <f t="shared" si="18"/>
        <v/>
      </c>
      <c r="N75" s="35" t="str">
        <f t="shared" si="16"/>
        <v/>
      </c>
      <c r="O75" s="36" t="e">
        <f>HLOOKUP($Q$1,'Table 6'!$A$2:$P$267,B75,FALSE)</f>
        <v>#REF!</v>
      </c>
      <c r="P75" s="35" t="str">
        <f t="shared" si="19"/>
        <v/>
      </c>
      <c r="Q75" s="35" t="str">
        <f t="shared" si="17"/>
        <v/>
      </c>
    </row>
    <row r="76" spans="1:17" s="124" customFormat="1" ht="14.25" customHeight="1">
      <c r="A76" s="143" t="str">
        <f>IF('Values-Valeurs'!A73="","",'Values-Valeurs'!A73)</f>
        <v/>
      </c>
      <c r="B76" s="123" t="e">
        <f>VLOOKUP(A76,Variables!$A:$D,2,FALSE)</f>
        <v>#N/A</v>
      </c>
      <c r="C76" s="175" t="e">
        <f>VLOOKUP(A76,Variables!$A:$D,3,FALSE)</f>
        <v>#N/A</v>
      </c>
      <c r="D76" s="26">
        <f>'Values-Valeurs'!B73</f>
        <v>0</v>
      </c>
      <c r="E76" s="26">
        <f>'Values-Valeurs'!C73</f>
        <v>0</v>
      </c>
      <c r="F76" s="26">
        <f>'Values-Valeurs'!D73</f>
        <v>0</v>
      </c>
      <c r="G76" s="26">
        <f>'Values-Valeurs'!E73</f>
        <v>0</v>
      </c>
      <c r="H76" s="16">
        <f t="shared" si="14"/>
        <v>0</v>
      </c>
      <c r="I76" s="16">
        <f t="shared" si="15"/>
        <v>0</v>
      </c>
      <c r="J76" s="17" t="e">
        <f t="shared" si="12"/>
        <v>#DIV/0!</v>
      </c>
      <c r="K76" s="17" t="e">
        <f t="shared" si="13"/>
        <v>#DIV/0!</v>
      </c>
      <c r="L76" s="18" t="e">
        <f>VLOOKUP(B76,'Table 6'!$A$2:$P$267,16,FALSE)</f>
        <v>#N/A</v>
      </c>
      <c r="M76" s="35" t="str">
        <f t="shared" si="18"/>
        <v/>
      </c>
      <c r="N76" s="35" t="str">
        <f t="shared" si="16"/>
        <v/>
      </c>
      <c r="O76" s="36" t="e">
        <f>HLOOKUP($Q$1,'Table 6'!$A$2:$P$267,B76,FALSE)</f>
        <v>#REF!</v>
      </c>
      <c r="P76" s="35" t="str">
        <f t="shared" si="19"/>
        <v/>
      </c>
      <c r="Q76" s="35" t="str">
        <f t="shared" si="17"/>
        <v/>
      </c>
    </row>
    <row r="77" spans="1:17" s="124" customFormat="1" ht="14.25" customHeight="1">
      <c r="A77" s="143" t="str">
        <f>IF('Values-Valeurs'!A74="","",'Values-Valeurs'!A74)</f>
        <v/>
      </c>
      <c r="B77" s="123" t="e">
        <f>VLOOKUP(A77,Variables!$A:$D,2,FALSE)</f>
        <v>#N/A</v>
      </c>
      <c r="C77" s="175" t="e">
        <f>VLOOKUP(A77,Variables!$A:$D,3,FALSE)</f>
        <v>#N/A</v>
      </c>
      <c r="D77" s="26">
        <f>'Values-Valeurs'!B74</f>
        <v>0</v>
      </c>
      <c r="E77" s="26">
        <f>'Values-Valeurs'!C74</f>
        <v>0</v>
      </c>
      <c r="F77" s="26">
        <f>'Values-Valeurs'!D74</f>
        <v>0</v>
      </c>
      <c r="G77" s="26">
        <f>'Values-Valeurs'!E74</f>
        <v>0</v>
      </c>
      <c r="H77" s="16">
        <f t="shared" si="14"/>
        <v>0</v>
      </c>
      <c r="I77" s="16">
        <f t="shared" si="15"/>
        <v>0</v>
      </c>
      <c r="J77" s="17" t="e">
        <f t="shared" si="12"/>
        <v>#DIV/0!</v>
      </c>
      <c r="K77" s="17" t="e">
        <f t="shared" si="13"/>
        <v>#DIV/0!</v>
      </c>
      <c r="L77" s="18" t="e">
        <f>VLOOKUP(B77,'Table 6'!$A$2:$P$267,16,FALSE)</f>
        <v>#N/A</v>
      </c>
      <c r="M77" s="35" t="str">
        <f t="shared" si="18"/>
        <v/>
      </c>
      <c r="N77" s="35" t="str">
        <f t="shared" si="16"/>
        <v/>
      </c>
      <c r="O77" s="36" t="e">
        <f>HLOOKUP($Q$1,'Table 6'!$A$2:$P$267,B77,FALSE)</f>
        <v>#REF!</v>
      </c>
      <c r="P77" s="35" t="str">
        <f t="shared" si="19"/>
        <v/>
      </c>
      <c r="Q77" s="35" t="str">
        <f t="shared" si="17"/>
        <v/>
      </c>
    </row>
    <row r="78" spans="1:17" s="124" customFormat="1" ht="14.25" customHeight="1">
      <c r="A78" s="143" t="str">
        <f>IF('Values-Valeurs'!A75="","",'Values-Valeurs'!A75)</f>
        <v/>
      </c>
      <c r="B78" s="123" t="e">
        <f>VLOOKUP(A78,Variables!$A:$D,2,FALSE)</f>
        <v>#N/A</v>
      </c>
      <c r="C78" s="175" t="e">
        <f>VLOOKUP(A78,Variables!$A:$D,3,FALSE)</f>
        <v>#N/A</v>
      </c>
      <c r="D78" s="26">
        <f>'Values-Valeurs'!B75</f>
        <v>0</v>
      </c>
      <c r="E78" s="26">
        <f>'Values-Valeurs'!C75</f>
        <v>0</v>
      </c>
      <c r="F78" s="26">
        <f>'Values-Valeurs'!D75</f>
        <v>0</v>
      </c>
      <c r="G78" s="26">
        <f>'Values-Valeurs'!E75</f>
        <v>0</v>
      </c>
      <c r="H78" s="16">
        <f t="shared" si="14"/>
        <v>0</v>
      </c>
      <c r="I78" s="16">
        <f t="shared" si="15"/>
        <v>0</v>
      </c>
      <c r="J78" s="17" t="e">
        <f t="shared" si="12"/>
        <v>#DIV/0!</v>
      </c>
      <c r="K78" s="17" t="e">
        <f t="shared" si="13"/>
        <v>#DIV/0!</v>
      </c>
      <c r="L78" s="18" t="e">
        <f>VLOOKUP(B78,'Table 6'!$A$2:$P$267,16,FALSE)</f>
        <v>#N/A</v>
      </c>
      <c r="M78" s="35" t="str">
        <f t="shared" si="18"/>
        <v/>
      </c>
      <c r="N78" s="35" t="str">
        <f t="shared" si="16"/>
        <v/>
      </c>
      <c r="O78" s="36" t="e">
        <f>HLOOKUP($Q$1,'Table 6'!$A$2:$P$267,B78,FALSE)</f>
        <v>#REF!</v>
      </c>
      <c r="P78" s="35" t="str">
        <f t="shared" si="19"/>
        <v/>
      </c>
      <c r="Q78" s="35" t="str">
        <f t="shared" si="17"/>
        <v/>
      </c>
    </row>
    <row r="79" spans="1:17" s="124" customFormat="1" ht="14.25" customHeight="1">
      <c r="A79" s="143" t="str">
        <f>IF('Values-Valeurs'!A76="","",'Values-Valeurs'!A76)</f>
        <v/>
      </c>
      <c r="B79" s="123" t="e">
        <f>VLOOKUP(A79,Variables!$A:$D,2,FALSE)</f>
        <v>#N/A</v>
      </c>
      <c r="C79" s="175" t="e">
        <f>VLOOKUP(A79,Variables!$A:$D,3,FALSE)</f>
        <v>#N/A</v>
      </c>
      <c r="D79" s="26">
        <f>'Values-Valeurs'!B76</f>
        <v>0</v>
      </c>
      <c r="E79" s="26">
        <f>'Values-Valeurs'!C76</f>
        <v>0</v>
      </c>
      <c r="F79" s="26">
        <f>'Values-Valeurs'!D76</f>
        <v>0</v>
      </c>
      <c r="G79" s="26">
        <f>'Values-Valeurs'!E76</f>
        <v>0</v>
      </c>
      <c r="H79" s="16">
        <f t="shared" si="14"/>
        <v>0</v>
      </c>
      <c r="I79" s="16">
        <f t="shared" si="15"/>
        <v>0</v>
      </c>
      <c r="J79" s="17" t="e">
        <f t="shared" si="12"/>
        <v>#DIV/0!</v>
      </c>
      <c r="K79" s="17" t="e">
        <f t="shared" si="13"/>
        <v>#DIV/0!</v>
      </c>
      <c r="L79" s="18" t="e">
        <f>VLOOKUP(B79,'Table 6'!$A$2:$P$267,16,FALSE)</f>
        <v>#N/A</v>
      </c>
      <c r="M79" s="35" t="str">
        <f t="shared" si="18"/>
        <v/>
      </c>
      <c r="N79" s="35" t="str">
        <f t="shared" si="16"/>
        <v/>
      </c>
      <c r="O79" s="36" t="e">
        <f>HLOOKUP($Q$1,'Table 6'!$A$2:$P$267,B79,FALSE)</f>
        <v>#REF!</v>
      </c>
      <c r="P79" s="35" t="str">
        <f t="shared" si="19"/>
        <v/>
      </c>
      <c r="Q79" s="35" t="str">
        <f t="shared" si="17"/>
        <v/>
      </c>
    </row>
    <row r="80" spans="1:17" s="124" customFormat="1" ht="14.25" customHeight="1">
      <c r="A80" s="143" t="str">
        <f>IF('Values-Valeurs'!A77="","",'Values-Valeurs'!A77)</f>
        <v/>
      </c>
      <c r="B80" s="123" t="e">
        <f>VLOOKUP(A80,Variables!$A:$D,2,FALSE)</f>
        <v>#N/A</v>
      </c>
      <c r="C80" s="175" t="e">
        <f>VLOOKUP(A80,Variables!$A:$D,3,FALSE)</f>
        <v>#N/A</v>
      </c>
      <c r="D80" s="26">
        <f>'Values-Valeurs'!B77</f>
        <v>0</v>
      </c>
      <c r="E80" s="26">
        <f>'Values-Valeurs'!C77</f>
        <v>0</v>
      </c>
      <c r="F80" s="26">
        <f>'Values-Valeurs'!D77</f>
        <v>0</v>
      </c>
      <c r="G80" s="26">
        <f>'Values-Valeurs'!E77</f>
        <v>0</v>
      </c>
      <c r="H80" s="16">
        <f t="shared" si="14"/>
        <v>0</v>
      </c>
      <c r="I80" s="16">
        <f t="shared" si="15"/>
        <v>0</v>
      </c>
      <c r="J80" s="17" t="e">
        <f t="shared" si="12"/>
        <v>#DIV/0!</v>
      </c>
      <c r="K80" s="17" t="e">
        <f t="shared" si="13"/>
        <v>#DIV/0!</v>
      </c>
      <c r="L80" s="18" t="e">
        <f>VLOOKUP(B80,'Table 6'!$A$2:$P$267,16,FALSE)</f>
        <v>#N/A</v>
      </c>
      <c r="M80" s="35" t="str">
        <f t="shared" si="18"/>
        <v/>
      </c>
      <c r="N80" s="35" t="str">
        <f t="shared" si="16"/>
        <v/>
      </c>
      <c r="O80" s="36" t="e">
        <f>HLOOKUP($Q$1,'Table 6'!$A$2:$P$267,B80,FALSE)</f>
        <v>#REF!</v>
      </c>
      <c r="P80" s="35" t="str">
        <f t="shared" si="19"/>
        <v/>
      </c>
      <c r="Q80" s="35" t="str">
        <f t="shared" si="17"/>
        <v/>
      </c>
    </row>
    <row r="81" spans="1:17" s="124" customFormat="1" ht="14.25" customHeight="1">
      <c r="A81" s="143" t="str">
        <f>IF('Values-Valeurs'!A78="","",'Values-Valeurs'!A78)</f>
        <v/>
      </c>
      <c r="B81" s="123" t="e">
        <f>VLOOKUP(A81,Variables!$A:$D,2,FALSE)</f>
        <v>#N/A</v>
      </c>
      <c r="C81" s="175" t="e">
        <f>VLOOKUP(A81,Variables!$A:$D,3,FALSE)</f>
        <v>#N/A</v>
      </c>
      <c r="D81" s="26">
        <f>'Values-Valeurs'!B78</f>
        <v>0</v>
      </c>
      <c r="E81" s="26">
        <f>'Values-Valeurs'!C78</f>
        <v>0</v>
      </c>
      <c r="F81" s="26">
        <f>'Values-Valeurs'!D78</f>
        <v>0</v>
      </c>
      <c r="G81" s="26">
        <f>'Values-Valeurs'!E78</f>
        <v>0</v>
      </c>
      <c r="H81" s="16">
        <f t="shared" si="14"/>
        <v>0</v>
      </c>
      <c r="I81" s="16">
        <f t="shared" si="15"/>
        <v>0</v>
      </c>
      <c r="J81" s="17" t="e">
        <f t="shared" si="12"/>
        <v>#DIV/0!</v>
      </c>
      <c r="K81" s="17" t="e">
        <f t="shared" si="13"/>
        <v>#DIV/0!</v>
      </c>
      <c r="L81" s="18" t="e">
        <f>VLOOKUP(B81,'Table 6'!$A$2:$P$267,16,FALSE)</f>
        <v>#N/A</v>
      </c>
      <c r="M81" s="35" t="str">
        <f t="shared" si="18"/>
        <v/>
      </c>
      <c r="N81" s="35" t="str">
        <f t="shared" si="16"/>
        <v/>
      </c>
      <c r="O81" s="36" t="e">
        <f>HLOOKUP($Q$1,'Table 6'!$A$2:$P$267,B81,FALSE)</f>
        <v>#REF!</v>
      </c>
      <c r="P81" s="35" t="str">
        <f t="shared" si="19"/>
        <v/>
      </c>
      <c r="Q81" s="35" t="str">
        <f t="shared" si="17"/>
        <v/>
      </c>
    </row>
    <row r="82" spans="1:17" s="124" customFormat="1" ht="14.25" customHeight="1">
      <c r="A82" s="143" t="str">
        <f>IF('Values-Valeurs'!A79="","",'Values-Valeurs'!A79)</f>
        <v/>
      </c>
      <c r="B82" s="123" t="e">
        <f>VLOOKUP(A82,Variables!$A:$D,2,FALSE)</f>
        <v>#N/A</v>
      </c>
      <c r="C82" s="175" t="e">
        <f>VLOOKUP(A82,Variables!$A:$D,3,FALSE)</f>
        <v>#N/A</v>
      </c>
      <c r="D82" s="26">
        <f>'Values-Valeurs'!B79</f>
        <v>0</v>
      </c>
      <c r="E82" s="26">
        <f>'Values-Valeurs'!C79</f>
        <v>0</v>
      </c>
      <c r="F82" s="26">
        <f>'Values-Valeurs'!D79</f>
        <v>0</v>
      </c>
      <c r="G82" s="26">
        <f>'Values-Valeurs'!E79</f>
        <v>0</v>
      </c>
      <c r="H82" s="16">
        <f t="shared" si="14"/>
        <v>0</v>
      </c>
      <c r="I82" s="16">
        <f t="shared" si="15"/>
        <v>0</v>
      </c>
      <c r="J82" s="17" t="e">
        <f t="shared" si="12"/>
        <v>#DIV/0!</v>
      </c>
      <c r="K82" s="17" t="e">
        <f t="shared" si="13"/>
        <v>#DIV/0!</v>
      </c>
      <c r="L82" s="18" t="e">
        <f>VLOOKUP(B82,'Table 6'!$A$2:$P$267,16,FALSE)</f>
        <v>#N/A</v>
      </c>
      <c r="M82" s="35" t="str">
        <f t="shared" si="18"/>
        <v/>
      </c>
      <c r="N82" s="35" t="str">
        <f t="shared" si="16"/>
        <v/>
      </c>
      <c r="O82" s="36" t="e">
        <f>HLOOKUP($Q$1,'Table 6'!$A$2:$P$267,B82,FALSE)</f>
        <v>#REF!</v>
      </c>
      <c r="P82" s="35" t="str">
        <f t="shared" si="19"/>
        <v/>
      </c>
      <c r="Q82" s="35" t="str">
        <f t="shared" si="17"/>
        <v/>
      </c>
    </row>
    <row r="83" spans="1:17" s="124" customFormat="1" ht="14.25" customHeight="1">
      <c r="A83" s="143" t="str">
        <f>IF('Values-Valeurs'!A80="","",'Values-Valeurs'!A80)</f>
        <v/>
      </c>
      <c r="B83" s="123" t="e">
        <f>VLOOKUP(A83,Variables!$A:$D,2,FALSE)</f>
        <v>#N/A</v>
      </c>
      <c r="C83" s="175" t="e">
        <f>VLOOKUP(A83,Variables!$A:$D,3,FALSE)</f>
        <v>#N/A</v>
      </c>
      <c r="D83" s="26">
        <f>'Values-Valeurs'!B80</f>
        <v>0</v>
      </c>
      <c r="E83" s="26">
        <f>'Values-Valeurs'!C80</f>
        <v>0</v>
      </c>
      <c r="F83" s="26">
        <f>'Values-Valeurs'!D80</f>
        <v>0</v>
      </c>
      <c r="G83" s="26">
        <f>'Values-Valeurs'!E80</f>
        <v>0</v>
      </c>
      <c r="H83" s="16">
        <f t="shared" si="14"/>
        <v>0</v>
      </c>
      <c r="I83" s="16">
        <f t="shared" si="15"/>
        <v>0</v>
      </c>
      <c r="J83" s="17" t="e">
        <f t="shared" si="12"/>
        <v>#DIV/0!</v>
      </c>
      <c r="K83" s="17" t="e">
        <f t="shared" si="13"/>
        <v>#DIV/0!</v>
      </c>
      <c r="L83" s="18" t="e">
        <f>VLOOKUP(B83,'Table 6'!$A$2:$P$267,16,FALSE)</f>
        <v>#N/A</v>
      </c>
      <c r="M83" s="35" t="str">
        <f t="shared" si="18"/>
        <v/>
      </c>
      <c r="N83" s="35" t="str">
        <f t="shared" si="16"/>
        <v/>
      </c>
      <c r="O83" s="36" t="e">
        <f>HLOOKUP($Q$1,'Table 6'!$A$2:$P$267,B83,FALSE)</f>
        <v>#REF!</v>
      </c>
      <c r="P83" s="35" t="str">
        <f t="shared" si="19"/>
        <v/>
      </c>
      <c r="Q83" s="35" t="str">
        <f t="shared" si="17"/>
        <v/>
      </c>
    </row>
    <row r="84" spans="1:17" s="124" customFormat="1" ht="14.25" customHeight="1">
      <c r="A84" s="143" t="str">
        <f>IF('Values-Valeurs'!A81="","",'Values-Valeurs'!A81)</f>
        <v/>
      </c>
      <c r="B84" s="123" t="e">
        <f>VLOOKUP(A84,Variables!$A:$D,2,FALSE)</f>
        <v>#N/A</v>
      </c>
      <c r="C84" s="175" t="e">
        <f>VLOOKUP(A84,Variables!$A:$D,3,FALSE)</f>
        <v>#N/A</v>
      </c>
      <c r="D84" s="26">
        <f>'Values-Valeurs'!B81</f>
        <v>0</v>
      </c>
      <c r="E84" s="26">
        <f>'Values-Valeurs'!C81</f>
        <v>0</v>
      </c>
      <c r="F84" s="26">
        <f>'Values-Valeurs'!D81</f>
        <v>0</v>
      </c>
      <c r="G84" s="26">
        <f>'Values-Valeurs'!E81</f>
        <v>0</v>
      </c>
      <c r="H84" s="16">
        <f t="shared" si="14"/>
        <v>0</v>
      </c>
      <c r="I84" s="16">
        <f t="shared" si="15"/>
        <v>0</v>
      </c>
      <c r="J84" s="17" t="e">
        <f t="shared" si="12"/>
        <v>#DIV/0!</v>
      </c>
      <c r="K84" s="17" t="e">
        <f t="shared" si="13"/>
        <v>#DIV/0!</v>
      </c>
      <c r="L84" s="18" t="e">
        <f>VLOOKUP(B84,'Table 6'!$A$2:$P$267,16,FALSE)</f>
        <v>#N/A</v>
      </c>
      <c r="M84" s="35" t="str">
        <f t="shared" si="18"/>
        <v/>
      </c>
      <c r="N84" s="35" t="str">
        <f t="shared" si="16"/>
        <v/>
      </c>
      <c r="O84" s="36" t="e">
        <f>HLOOKUP($Q$1,'Table 6'!$A$2:$P$267,B84,FALSE)</f>
        <v>#REF!</v>
      </c>
      <c r="P84" s="35" t="str">
        <f t="shared" si="19"/>
        <v/>
      </c>
      <c r="Q84" s="35" t="str">
        <f t="shared" si="17"/>
        <v/>
      </c>
    </row>
    <row r="85" spans="1:17" s="124" customFormat="1" ht="14.25" customHeight="1">
      <c r="A85" s="143" t="str">
        <f>IF('Values-Valeurs'!A82="","",'Values-Valeurs'!A82)</f>
        <v/>
      </c>
      <c r="B85" s="123" t="e">
        <f>VLOOKUP(A85,Variables!$A:$D,2,FALSE)</f>
        <v>#N/A</v>
      </c>
      <c r="C85" s="175" t="e">
        <f>VLOOKUP(A85,Variables!$A:$D,3,FALSE)</f>
        <v>#N/A</v>
      </c>
      <c r="D85" s="26">
        <f>'Values-Valeurs'!B82</f>
        <v>0</v>
      </c>
      <c r="E85" s="26">
        <f>'Values-Valeurs'!C82</f>
        <v>0</v>
      </c>
      <c r="F85" s="26">
        <f>'Values-Valeurs'!D82</f>
        <v>0</v>
      </c>
      <c r="G85" s="26">
        <f>'Values-Valeurs'!E82</f>
        <v>0</v>
      </c>
      <c r="H85" s="16">
        <f t="shared" si="14"/>
        <v>0</v>
      </c>
      <c r="I85" s="16">
        <f t="shared" si="15"/>
        <v>0</v>
      </c>
      <c r="J85" s="17" t="e">
        <f t="shared" si="12"/>
        <v>#DIV/0!</v>
      </c>
      <c r="K85" s="17" t="e">
        <f t="shared" si="13"/>
        <v>#DIV/0!</v>
      </c>
      <c r="L85" s="18" t="e">
        <f>VLOOKUP(B85,'Table 6'!$A$2:$P$267,16,FALSE)</f>
        <v>#N/A</v>
      </c>
      <c r="M85" s="35" t="str">
        <f t="shared" si="18"/>
        <v/>
      </c>
      <c r="N85" s="35" t="str">
        <f t="shared" si="16"/>
        <v/>
      </c>
      <c r="O85" s="36" t="e">
        <f>HLOOKUP($Q$1,'Table 6'!$A$2:$P$267,B85,FALSE)</f>
        <v>#REF!</v>
      </c>
      <c r="P85" s="35" t="str">
        <f t="shared" si="19"/>
        <v/>
      </c>
      <c r="Q85" s="35" t="str">
        <f t="shared" si="17"/>
        <v/>
      </c>
    </row>
    <row r="86" spans="1:17" s="124" customFormat="1" ht="14.25" customHeight="1">
      <c r="A86" s="143" t="str">
        <f>IF('Values-Valeurs'!A83="","",'Values-Valeurs'!A83)</f>
        <v/>
      </c>
      <c r="B86" s="123" t="e">
        <f>VLOOKUP(A86,Variables!$A:$D,2,FALSE)</f>
        <v>#N/A</v>
      </c>
      <c r="C86" s="175" t="e">
        <f>VLOOKUP(A86,Variables!$A:$D,3,FALSE)</f>
        <v>#N/A</v>
      </c>
      <c r="D86" s="26">
        <f>'Values-Valeurs'!B83</f>
        <v>0</v>
      </c>
      <c r="E86" s="26">
        <f>'Values-Valeurs'!C83</f>
        <v>0</v>
      </c>
      <c r="F86" s="26">
        <f>'Values-Valeurs'!D83</f>
        <v>0</v>
      </c>
      <c r="G86" s="26">
        <f>'Values-Valeurs'!E83</f>
        <v>0</v>
      </c>
      <c r="H86" s="16">
        <f t="shared" si="14"/>
        <v>0</v>
      </c>
      <c r="I86" s="16">
        <f t="shared" si="15"/>
        <v>0</v>
      </c>
      <c r="J86" s="17" t="e">
        <f t="shared" si="12"/>
        <v>#DIV/0!</v>
      </c>
      <c r="K86" s="17" t="e">
        <f t="shared" si="13"/>
        <v>#DIV/0!</v>
      </c>
      <c r="L86" s="18" t="e">
        <f>VLOOKUP(B86,'Table 6'!$A$2:$P$267,16,FALSE)</f>
        <v>#N/A</v>
      </c>
      <c r="M86" s="35" t="str">
        <f t="shared" si="18"/>
        <v/>
      </c>
      <c r="N86" s="35" t="str">
        <f t="shared" si="16"/>
        <v/>
      </c>
      <c r="O86" s="36" t="e">
        <f>HLOOKUP($Q$1,'Table 6'!$A$2:$P$267,B86,FALSE)</f>
        <v>#REF!</v>
      </c>
      <c r="P86" s="35" t="str">
        <f t="shared" si="19"/>
        <v/>
      </c>
      <c r="Q86" s="35" t="str">
        <f t="shared" si="17"/>
        <v/>
      </c>
    </row>
    <row r="87" spans="1:17" s="124" customFormat="1" ht="14.25" customHeight="1">
      <c r="A87" s="143" t="str">
        <f>IF('Values-Valeurs'!A84="","",'Values-Valeurs'!A84)</f>
        <v/>
      </c>
      <c r="B87" s="123" t="e">
        <f>VLOOKUP(A87,Variables!$A:$D,2,FALSE)</f>
        <v>#N/A</v>
      </c>
      <c r="C87" s="175" t="e">
        <f>VLOOKUP(A87,Variables!$A:$D,3,FALSE)</f>
        <v>#N/A</v>
      </c>
      <c r="D87" s="26">
        <f>'Values-Valeurs'!B84</f>
        <v>0</v>
      </c>
      <c r="E87" s="26">
        <f>'Values-Valeurs'!C84</f>
        <v>0</v>
      </c>
      <c r="F87" s="26">
        <f>'Values-Valeurs'!D84</f>
        <v>0</v>
      </c>
      <c r="G87" s="26">
        <f>'Values-Valeurs'!E84</f>
        <v>0</v>
      </c>
      <c r="H87" s="16">
        <f t="shared" si="14"/>
        <v>0</v>
      </c>
      <c r="I87" s="16">
        <f t="shared" si="15"/>
        <v>0</v>
      </c>
      <c r="J87" s="17" t="e">
        <f t="shared" si="12"/>
        <v>#DIV/0!</v>
      </c>
      <c r="K87" s="17" t="e">
        <f t="shared" si="13"/>
        <v>#DIV/0!</v>
      </c>
      <c r="L87" s="18" t="e">
        <f>VLOOKUP(B87,'Table 6'!$A$2:$P$267,16,FALSE)</f>
        <v>#N/A</v>
      </c>
      <c r="M87" s="35" t="str">
        <f t="shared" si="18"/>
        <v/>
      </c>
      <c r="N87" s="35" t="str">
        <f t="shared" si="16"/>
        <v/>
      </c>
      <c r="O87" s="36" t="e">
        <f>HLOOKUP($Q$1,'Table 6'!$A$2:$P$267,B87,FALSE)</f>
        <v>#REF!</v>
      </c>
      <c r="P87" s="35" t="str">
        <f t="shared" si="19"/>
        <v/>
      </c>
      <c r="Q87" s="35" t="str">
        <f t="shared" si="17"/>
        <v/>
      </c>
    </row>
    <row r="88" spans="1:17" s="124" customFormat="1" ht="14.25" customHeight="1">
      <c r="A88" s="143" t="str">
        <f>IF('Values-Valeurs'!A85="","",'Values-Valeurs'!A85)</f>
        <v/>
      </c>
      <c r="B88" s="123" t="e">
        <f>VLOOKUP(A88,Variables!$A:$D,2,FALSE)</f>
        <v>#N/A</v>
      </c>
      <c r="C88" s="175" t="e">
        <f>VLOOKUP(A88,Variables!$A:$D,3,FALSE)</f>
        <v>#N/A</v>
      </c>
      <c r="D88" s="26">
        <f>'Values-Valeurs'!B85</f>
        <v>0</v>
      </c>
      <c r="E88" s="26">
        <f>'Values-Valeurs'!C85</f>
        <v>0</v>
      </c>
      <c r="F88" s="26">
        <f>'Values-Valeurs'!D85</f>
        <v>0</v>
      </c>
      <c r="G88" s="26">
        <f>'Values-Valeurs'!E85</f>
        <v>0</v>
      </c>
      <c r="H88" s="16">
        <f t="shared" si="14"/>
        <v>0</v>
      </c>
      <c r="I88" s="16">
        <f t="shared" si="15"/>
        <v>0</v>
      </c>
      <c r="J88" s="17" t="e">
        <f t="shared" si="12"/>
        <v>#DIV/0!</v>
      </c>
      <c r="K88" s="17" t="e">
        <f t="shared" si="13"/>
        <v>#DIV/0!</v>
      </c>
      <c r="L88" s="18" t="e">
        <f>VLOOKUP(B88,'Table 6'!$A$2:$P$267,16,FALSE)</f>
        <v>#N/A</v>
      </c>
      <c r="M88" s="35" t="str">
        <f t="shared" si="18"/>
        <v/>
      </c>
      <c r="N88" s="35" t="str">
        <f t="shared" si="16"/>
        <v/>
      </c>
      <c r="O88" s="36" t="e">
        <f>HLOOKUP($Q$1,'Table 6'!$A$2:$P$267,B88,FALSE)</f>
        <v>#REF!</v>
      </c>
      <c r="P88" s="35" t="str">
        <f t="shared" si="19"/>
        <v/>
      </c>
      <c r="Q88" s="35" t="str">
        <f t="shared" si="17"/>
        <v/>
      </c>
    </row>
    <row r="89" spans="1:17" s="124" customFormat="1" ht="14.25" customHeight="1">
      <c r="A89" s="143" t="str">
        <f>IF('Values-Valeurs'!A86="","",'Values-Valeurs'!A86)</f>
        <v/>
      </c>
      <c r="B89" s="123" t="e">
        <f>VLOOKUP(A89,Variables!$A:$D,2,FALSE)</f>
        <v>#N/A</v>
      </c>
      <c r="C89" s="175" t="e">
        <f>VLOOKUP(A89,Variables!$A:$D,3,FALSE)</f>
        <v>#N/A</v>
      </c>
      <c r="D89" s="26">
        <f>'Values-Valeurs'!B86</f>
        <v>0</v>
      </c>
      <c r="E89" s="26">
        <f>'Values-Valeurs'!C86</f>
        <v>0</v>
      </c>
      <c r="F89" s="26">
        <f>'Values-Valeurs'!D86</f>
        <v>0</v>
      </c>
      <c r="G89" s="26">
        <f>'Values-Valeurs'!E86</f>
        <v>0</v>
      </c>
      <c r="H89" s="16">
        <f t="shared" si="14"/>
        <v>0</v>
      </c>
      <c r="I89" s="16">
        <f t="shared" si="15"/>
        <v>0</v>
      </c>
      <c r="J89" s="17" t="e">
        <f t="shared" si="12"/>
        <v>#DIV/0!</v>
      </c>
      <c r="K89" s="17" t="e">
        <f t="shared" si="13"/>
        <v>#DIV/0!</v>
      </c>
      <c r="L89" s="18" t="e">
        <f>VLOOKUP(B89,'Table 6'!$A$2:$P$267,16,FALSE)</f>
        <v>#N/A</v>
      </c>
      <c r="M89" s="35" t="str">
        <f t="shared" si="18"/>
        <v/>
      </c>
      <c r="N89" s="35" t="str">
        <f t="shared" si="16"/>
        <v/>
      </c>
      <c r="O89" s="36" t="e">
        <f>HLOOKUP($Q$1,'Table 6'!$A$2:$P$267,B89,FALSE)</f>
        <v>#REF!</v>
      </c>
      <c r="P89" s="35" t="str">
        <f t="shared" si="19"/>
        <v/>
      </c>
      <c r="Q89" s="35" t="str">
        <f t="shared" si="17"/>
        <v/>
      </c>
    </row>
    <row r="90" spans="1:17" s="124" customFormat="1" ht="14.25" customHeight="1">
      <c r="A90" s="143" t="str">
        <f>IF('Values-Valeurs'!A87="","",'Values-Valeurs'!A87)</f>
        <v/>
      </c>
      <c r="B90" s="123" t="e">
        <f>VLOOKUP(A90,Variables!$A:$D,2,FALSE)</f>
        <v>#N/A</v>
      </c>
      <c r="C90" s="175" t="e">
        <f>VLOOKUP(A90,Variables!$A:$D,3,FALSE)</f>
        <v>#N/A</v>
      </c>
      <c r="D90" s="26">
        <f>'Values-Valeurs'!B87</f>
        <v>0</v>
      </c>
      <c r="E90" s="26">
        <f>'Values-Valeurs'!C87</f>
        <v>0</v>
      </c>
      <c r="F90" s="26">
        <f>'Values-Valeurs'!D87</f>
        <v>0</v>
      </c>
      <c r="G90" s="26">
        <f>'Values-Valeurs'!E87</f>
        <v>0</v>
      </c>
      <c r="H90" s="16">
        <f t="shared" si="14"/>
        <v>0</v>
      </c>
      <c r="I90" s="16">
        <f t="shared" si="15"/>
        <v>0</v>
      </c>
      <c r="J90" s="17" t="e">
        <f t="shared" si="12"/>
        <v>#DIV/0!</v>
      </c>
      <c r="K90" s="17" t="e">
        <f t="shared" si="13"/>
        <v>#DIV/0!</v>
      </c>
      <c r="L90" s="18" t="e">
        <f>VLOOKUP(B90,'Table 6'!$A$2:$P$267,16,FALSE)</f>
        <v>#N/A</v>
      </c>
      <c r="M90" s="35" t="str">
        <f t="shared" si="18"/>
        <v/>
      </c>
      <c r="N90" s="35" t="str">
        <f t="shared" si="16"/>
        <v/>
      </c>
      <c r="O90" s="36" t="e">
        <f>HLOOKUP($Q$1,'Table 6'!$A$2:$P$267,B90,FALSE)</f>
        <v>#REF!</v>
      </c>
      <c r="P90" s="35" t="str">
        <f t="shared" si="19"/>
        <v/>
      </c>
      <c r="Q90" s="35" t="str">
        <f t="shared" si="17"/>
        <v/>
      </c>
    </row>
    <row r="91" spans="1:17" s="124" customFormat="1" ht="14.25" customHeight="1">
      <c r="A91" s="143" t="str">
        <f>IF('Values-Valeurs'!A88="","",'Values-Valeurs'!A88)</f>
        <v/>
      </c>
      <c r="B91" s="123" t="e">
        <f>VLOOKUP(A91,Variables!$A:$D,2,FALSE)</f>
        <v>#N/A</v>
      </c>
      <c r="C91" s="175" t="e">
        <f>VLOOKUP(A91,Variables!$A:$D,3,FALSE)</f>
        <v>#N/A</v>
      </c>
      <c r="D91" s="26">
        <f>'Values-Valeurs'!B88</f>
        <v>0</v>
      </c>
      <c r="E91" s="26">
        <f>'Values-Valeurs'!C88</f>
        <v>0</v>
      </c>
      <c r="F91" s="26">
        <f>'Values-Valeurs'!D88</f>
        <v>0</v>
      </c>
      <c r="G91" s="26">
        <f>'Values-Valeurs'!E88</f>
        <v>0</v>
      </c>
      <c r="H91" s="16">
        <f t="shared" si="14"/>
        <v>0</v>
      </c>
      <c r="I91" s="16">
        <f t="shared" si="15"/>
        <v>0</v>
      </c>
      <c r="J91" s="17" t="e">
        <f t="shared" ref="J91:J102" si="20">IF((COUNTA(D91)=0),0,(D91)/(D91+F91))</f>
        <v>#DIV/0!</v>
      </c>
      <c r="K91" s="17" t="e">
        <f t="shared" ref="K91:K102" si="21">IF((COUNTA(D91:E91)=0),0,(D91+E91)/(D91+E91+F91))</f>
        <v>#DIV/0!</v>
      </c>
      <c r="L91" s="18" t="e">
        <f>VLOOKUP(B91,'Table 6'!$A$2:$P$267,16,FALSE)</f>
        <v>#N/A</v>
      </c>
      <c r="M91" s="35" t="str">
        <f t="shared" si="18"/>
        <v/>
      </c>
      <c r="N91" s="35" t="str">
        <f t="shared" si="16"/>
        <v/>
      </c>
      <c r="O91" s="36" t="e">
        <f>HLOOKUP($Q$1,'Table 6'!$A$2:$P$267,B91,FALSE)</f>
        <v>#REF!</v>
      </c>
      <c r="P91" s="35" t="str">
        <f t="shared" si="19"/>
        <v/>
      </c>
      <c r="Q91" s="35" t="str">
        <f t="shared" si="17"/>
        <v/>
      </c>
    </row>
    <row r="92" spans="1:17" s="124" customFormat="1" ht="14.25" customHeight="1">
      <c r="A92" s="143" t="str">
        <f>IF('Values-Valeurs'!A89="","",'Values-Valeurs'!A89)</f>
        <v/>
      </c>
      <c r="B92" s="123" t="e">
        <f>VLOOKUP(A92,Variables!$A:$D,2,FALSE)</f>
        <v>#N/A</v>
      </c>
      <c r="C92" s="175" t="e">
        <f>VLOOKUP(A92,Variables!$A:$D,3,FALSE)</f>
        <v>#N/A</v>
      </c>
      <c r="D92" s="26">
        <f>'Values-Valeurs'!B89</f>
        <v>0</v>
      </c>
      <c r="E92" s="26">
        <f>'Values-Valeurs'!C89</f>
        <v>0</v>
      </c>
      <c r="F92" s="26">
        <f>'Values-Valeurs'!D89</f>
        <v>0</v>
      </c>
      <c r="G92" s="26">
        <f>'Values-Valeurs'!E89</f>
        <v>0</v>
      </c>
      <c r="H92" s="16">
        <f t="shared" si="14"/>
        <v>0</v>
      </c>
      <c r="I92" s="16">
        <f t="shared" si="15"/>
        <v>0</v>
      </c>
      <c r="J92" s="17" t="e">
        <f t="shared" si="20"/>
        <v>#DIV/0!</v>
      </c>
      <c r="K92" s="17" t="e">
        <f t="shared" si="21"/>
        <v>#DIV/0!</v>
      </c>
      <c r="L92" s="18" t="e">
        <f>VLOOKUP(B92,'Table 6'!$A$2:$P$267,16,FALSE)</f>
        <v>#N/A</v>
      </c>
      <c r="M92" s="35" t="str">
        <f t="shared" si="18"/>
        <v/>
      </c>
      <c r="N92" s="35" t="str">
        <f t="shared" si="16"/>
        <v/>
      </c>
      <c r="O92" s="36" t="e">
        <f>HLOOKUP($Q$1,'Table 6'!$A$2:$P$267,B92,FALSE)</f>
        <v>#REF!</v>
      </c>
      <c r="P92" s="35" t="str">
        <f t="shared" si="19"/>
        <v/>
      </c>
      <c r="Q92" s="35" t="str">
        <f t="shared" si="17"/>
        <v/>
      </c>
    </row>
    <row r="93" spans="1:17" s="124" customFormat="1" ht="14.25" customHeight="1">
      <c r="A93" s="143" t="str">
        <f>IF('Values-Valeurs'!A90="","",'Values-Valeurs'!A90)</f>
        <v/>
      </c>
      <c r="B93" s="123" t="e">
        <f>VLOOKUP(A93,Variables!$A:$D,2,FALSE)</f>
        <v>#N/A</v>
      </c>
      <c r="C93" s="175" t="e">
        <f>VLOOKUP(A93,Variables!$A:$D,3,FALSE)</f>
        <v>#N/A</v>
      </c>
      <c r="D93" s="26">
        <f>'Values-Valeurs'!B90</f>
        <v>0</v>
      </c>
      <c r="E93" s="26">
        <f>'Values-Valeurs'!C90</f>
        <v>0</v>
      </c>
      <c r="F93" s="26">
        <f>'Values-Valeurs'!D90</f>
        <v>0</v>
      </c>
      <c r="G93" s="26">
        <f>'Values-Valeurs'!E90</f>
        <v>0</v>
      </c>
      <c r="H93" s="16">
        <f t="shared" si="14"/>
        <v>0</v>
      </c>
      <c r="I93" s="16">
        <f t="shared" si="15"/>
        <v>0</v>
      </c>
      <c r="J93" s="17" t="e">
        <f t="shared" si="20"/>
        <v>#DIV/0!</v>
      </c>
      <c r="K93" s="17" t="e">
        <f t="shared" si="21"/>
        <v>#DIV/0!</v>
      </c>
      <c r="L93" s="18" t="e">
        <f>VLOOKUP(B93,'Table 6'!$A$2:$P$267,16,FALSE)</f>
        <v>#N/A</v>
      </c>
      <c r="M93" s="35" t="str">
        <f t="shared" si="18"/>
        <v/>
      </c>
      <c r="N93" s="35" t="str">
        <f t="shared" si="16"/>
        <v/>
      </c>
      <c r="O93" s="36" t="e">
        <f>HLOOKUP($Q$1,'Table 6'!$A$2:$P$267,B93,FALSE)</f>
        <v>#REF!</v>
      </c>
      <c r="P93" s="35" t="str">
        <f t="shared" si="19"/>
        <v/>
      </c>
      <c r="Q93" s="35" t="str">
        <f t="shared" si="17"/>
        <v/>
      </c>
    </row>
    <row r="94" spans="1:17" s="124" customFormat="1" ht="14.25" customHeight="1">
      <c r="A94" s="143" t="str">
        <f>IF('Values-Valeurs'!A91="","",'Values-Valeurs'!A91)</f>
        <v/>
      </c>
      <c r="B94" s="123" t="e">
        <f>VLOOKUP(A94,Variables!$A:$D,2,FALSE)</f>
        <v>#N/A</v>
      </c>
      <c r="C94" s="175" t="e">
        <f>VLOOKUP(A94,Variables!$A:$D,3,FALSE)</f>
        <v>#N/A</v>
      </c>
      <c r="D94" s="26">
        <f>'Values-Valeurs'!B91</f>
        <v>0</v>
      </c>
      <c r="E94" s="26">
        <f>'Values-Valeurs'!C91</f>
        <v>0</v>
      </c>
      <c r="F94" s="26">
        <f>'Values-Valeurs'!D91</f>
        <v>0</v>
      </c>
      <c r="G94" s="26">
        <f>'Values-Valeurs'!E91</f>
        <v>0</v>
      </c>
      <c r="H94" s="16">
        <f t="shared" si="14"/>
        <v>0</v>
      </c>
      <c r="I94" s="16">
        <f t="shared" si="15"/>
        <v>0</v>
      </c>
      <c r="J94" s="17" t="e">
        <f t="shared" si="20"/>
        <v>#DIV/0!</v>
      </c>
      <c r="K94" s="17" t="e">
        <f t="shared" si="21"/>
        <v>#DIV/0!</v>
      </c>
      <c r="L94" s="18" t="e">
        <f>VLOOKUP(B94,'Table 6'!$A$2:$P$267,16,FALSE)</f>
        <v>#N/A</v>
      </c>
      <c r="M94" s="35" t="str">
        <f t="shared" si="18"/>
        <v/>
      </c>
      <c r="N94" s="35" t="str">
        <f t="shared" si="16"/>
        <v/>
      </c>
      <c r="O94" s="36" t="e">
        <f>HLOOKUP($Q$1,'Table 6'!$A$2:$P$267,B94,FALSE)</f>
        <v>#REF!</v>
      </c>
      <c r="P94" s="35" t="str">
        <f t="shared" si="19"/>
        <v/>
      </c>
      <c r="Q94" s="35" t="str">
        <f t="shared" si="17"/>
        <v/>
      </c>
    </row>
    <row r="95" spans="1:17" s="124" customFormat="1" ht="14.25" customHeight="1">
      <c r="A95" s="143" t="str">
        <f>IF('Values-Valeurs'!A92="","",'Values-Valeurs'!A92)</f>
        <v/>
      </c>
      <c r="B95" s="123" t="e">
        <f>VLOOKUP(A95,Variables!$A:$D,2,FALSE)</f>
        <v>#N/A</v>
      </c>
      <c r="C95" s="175" t="e">
        <f>VLOOKUP(A95,Variables!$A:$D,3,FALSE)</f>
        <v>#N/A</v>
      </c>
      <c r="D95" s="26">
        <f>'Values-Valeurs'!B92</f>
        <v>0</v>
      </c>
      <c r="E95" s="26">
        <f>'Values-Valeurs'!C92</f>
        <v>0</v>
      </c>
      <c r="F95" s="26">
        <f>'Values-Valeurs'!D92</f>
        <v>0</v>
      </c>
      <c r="G95" s="26">
        <f>'Values-Valeurs'!E92</f>
        <v>0</v>
      </c>
      <c r="H95" s="16">
        <f t="shared" si="14"/>
        <v>0</v>
      </c>
      <c r="I95" s="16">
        <f t="shared" si="15"/>
        <v>0</v>
      </c>
      <c r="J95" s="17" t="e">
        <f t="shared" si="20"/>
        <v>#DIV/0!</v>
      </c>
      <c r="K95" s="17" t="e">
        <f t="shared" si="21"/>
        <v>#DIV/0!</v>
      </c>
      <c r="L95" s="18" t="e">
        <f>VLOOKUP(B95,'Table 6'!$A$2:$P$267,16,FALSE)</f>
        <v>#N/A</v>
      </c>
      <c r="M95" s="35" t="str">
        <f t="shared" si="18"/>
        <v/>
      </c>
      <c r="N95" s="35" t="str">
        <f t="shared" si="16"/>
        <v/>
      </c>
      <c r="O95" s="36" t="e">
        <f>HLOOKUP($Q$1,'Table 6'!$A$2:$P$267,B95,FALSE)</f>
        <v>#REF!</v>
      </c>
      <c r="P95" s="35" t="str">
        <f t="shared" si="19"/>
        <v/>
      </c>
      <c r="Q95" s="35" t="str">
        <f t="shared" si="17"/>
        <v/>
      </c>
    </row>
    <row r="96" spans="1:17" s="124" customFormat="1" ht="14.25" customHeight="1">
      <c r="A96" s="143" t="str">
        <f>IF('Values-Valeurs'!A93="","",'Values-Valeurs'!A93)</f>
        <v/>
      </c>
      <c r="B96" s="123" t="e">
        <f>VLOOKUP(A96,Variables!$A:$D,2,FALSE)</f>
        <v>#N/A</v>
      </c>
      <c r="C96" s="175" t="e">
        <f>VLOOKUP(A96,Variables!$A:$D,3,FALSE)</f>
        <v>#N/A</v>
      </c>
      <c r="D96" s="26">
        <f>'Values-Valeurs'!B93</f>
        <v>0</v>
      </c>
      <c r="E96" s="26">
        <f>'Values-Valeurs'!C93</f>
        <v>0</v>
      </c>
      <c r="F96" s="26">
        <f>'Values-Valeurs'!D93</f>
        <v>0</v>
      </c>
      <c r="G96" s="26">
        <f>'Values-Valeurs'!E93</f>
        <v>0</v>
      </c>
      <c r="H96" s="16">
        <f t="shared" si="14"/>
        <v>0</v>
      </c>
      <c r="I96" s="16">
        <f t="shared" si="15"/>
        <v>0</v>
      </c>
      <c r="J96" s="17" t="e">
        <f t="shared" si="20"/>
        <v>#DIV/0!</v>
      </c>
      <c r="K96" s="17" t="e">
        <f t="shared" si="21"/>
        <v>#DIV/0!</v>
      </c>
      <c r="L96" s="18" t="e">
        <f>VLOOKUP(B96,'Table 6'!$A$2:$P$267,16,FALSE)</f>
        <v>#N/A</v>
      </c>
      <c r="M96" s="35" t="str">
        <f t="shared" si="18"/>
        <v/>
      </c>
      <c r="N96" s="35" t="str">
        <f t="shared" si="16"/>
        <v/>
      </c>
      <c r="O96" s="36" t="e">
        <f>HLOOKUP($Q$1,'Table 6'!$A$2:$P$267,B96,FALSE)</f>
        <v>#REF!</v>
      </c>
      <c r="P96" s="35" t="str">
        <f t="shared" si="19"/>
        <v/>
      </c>
      <c r="Q96" s="35" t="str">
        <f t="shared" si="17"/>
        <v/>
      </c>
    </row>
    <row r="97" spans="1:17" s="124" customFormat="1" ht="14.25" customHeight="1">
      <c r="A97" s="143" t="str">
        <f>IF('Values-Valeurs'!A94="","",'Values-Valeurs'!A94)</f>
        <v/>
      </c>
      <c r="B97" s="123" t="e">
        <f>VLOOKUP(A97,Variables!$A:$D,2,FALSE)</f>
        <v>#N/A</v>
      </c>
      <c r="C97" s="175" t="e">
        <f>VLOOKUP(A97,Variables!$A:$D,3,FALSE)</f>
        <v>#N/A</v>
      </c>
      <c r="D97" s="26">
        <f>'Values-Valeurs'!B94</f>
        <v>0</v>
      </c>
      <c r="E97" s="26">
        <f>'Values-Valeurs'!C94</f>
        <v>0</v>
      </c>
      <c r="F97" s="26">
        <f>'Values-Valeurs'!D94</f>
        <v>0</v>
      </c>
      <c r="G97" s="26">
        <f>'Values-Valeurs'!E94</f>
        <v>0</v>
      </c>
      <c r="H97" s="16">
        <f t="shared" si="14"/>
        <v>0</v>
      </c>
      <c r="I97" s="16">
        <f t="shared" si="15"/>
        <v>0</v>
      </c>
      <c r="J97" s="17" t="e">
        <f t="shared" si="20"/>
        <v>#DIV/0!</v>
      </c>
      <c r="K97" s="17" t="e">
        <f t="shared" si="21"/>
        <v>#DIV/0!</v>
      </c>
      <c r="L97" s="18" t="e">
        <f>VLOOKUP(B97,'Table 6'!$A$2:$P$267,16,FALSE)</f>
        <v>#N/A</v>
      </c>
      <c r="M97" s="35" t="str">
        <f t="shared" si="18"/>
        <v/>
      </c>
      <c r="N97" s="35" t="str">
        <f t="shared" si="16"/>
        <v/>
      </c>
      <c r="O97" s="36" t="e">
        <f>HLOOKUP($Q$1,'Table 6'!$A$2:$P$267,B97,FALSE)</f>
        <v>#REF!</v>
      </c>
      <c r="P97" s="35" t="str">
        <f t="shared" si="19"/>
        <v/>
      </c>
      <c r="Q97" s="35" t="str">
        <f t="shared" si="17"/>
        <v/>
      </c>
    </row>
    <row r="98" spans="1:17" s="124" customFormat="1" ht="14.25" customHeight="1">
      <c r="A98" s="143" t="str">
        <f>IF('Values-Valeurs'!A95="","",'Values-Valeurs'!A95)</f>
        <v/>
      </c>
      <c r="B98" s="123" t="e">
        <f>VLOOKUP(A98,Variables!$A:$D,2,FALSE)</f>
        <v>#N/A</v>
      </c>
      <c r="C98" s="175" t="e">
        <f>VLOOKUP(A98,Variables!$A:$D,3,FALSE)</f>
        <v>#N/A</v>
      </c>
      <c r="D98" s="26">
        <f>'Values-Valeurs'!B95</f>
        <v>0</v>
      </c>
      <c r="E98" s="26">
        <f>'Values-Valeurs'!C95</f>
        <v>0</v>
      </c>
      <c r="F98" s="26">
        <f>'Values-Valeurs'!D95</f>
        <v>0</v>
      </c>
      <c r="G98" s="26">
        <f>'Values-Valeurs'!E95</f>
        <v>0</v>
      </c>
      <c r="H98" s="16">
        <f t="shared" si="14"/>
        <v>0</v>
      </c>
      <c r="I98" s="16">
        <f t="shared" si="15"/>
        <v>0</v>
      </c>
      <c r="J98" s="17" t="e">
        <f t="shared" si="20"/>
        <v>#DIV/0!</v>
      </c>
      <c r="K98" s="17" t="e">
        <f t="shared" si="21"/>
        <v>#DIV/0!</v>
      </c>
      <c r="L98" s="18" t="e">
        <f>VLOOKUP(B98,'Table 6'!$A$2:$P$267,16,FALSE)</f>
        <v>#N/A</v>
      </c>
      <c r="M98" s="35" t="str">
        <f t="shared" si="18"/>
        <v/>
      </c>
      <c r="N98" s="35" t="str">
        <f t="shared" si="16"/>
        <v/>
      </c>
      <c r="O98" s="36" t="e">
        <f>HLOOKUP($Q$1,'Table 6'!$A$2:$P$267,B98,FALSE)</f>
        <v>#REF!</v>
      </c>
      <c r="P98" s="35" t="str">
        <f t="shared" si="19"/>
        <v/>
      </c>
      <c r="Q98" s="35" t="str">
        <f t="shared" si="17"/>
        <v/>
      </c>
    </row>
    <row r="99" spans="1:17" s="124" customFormat="1" ht="14.25" customHeight="1">
      <c r="A99" s="143" t="str">
        <f>IF('Values-Valeurs'!A96="","",'Values-Valeurs'!A96)</f>
        <v/>
      </c>
      <c r="B99" s="123" t="e">
        <f>VLOOKUP(A99,Variables!$A:$D,2,FALSE)</f>
        <v>#N/A</v>
      </c>
      <c r="C99" s="175" t="e">
        <f>VLOOKUP(A99,Variables!$A:$D,3,FALSE)</f>
        <v>#N/A</v>
      </c>
      <c r="D99" s="26">
        <f>'Values-Valeurs'!B96</f>
        <v>0</v>
      </c>
      <c r="E99" s="26">
        <f>'Values-Valeurs'!C96</f>
        <v>0</v>
      </c>
      <c r="F99" s="26">
        <f>'Values-Valeurs'!D96</f>
        <v>0</v>
      </c>
      <c r="G99" s="26">
        <f>'Values-Valeurs'!E96</f>
        <v>0</v>
      </c>
      <c r="H99" s="16">
        <f t="shared" si="14"/>
        <v>0</v>
      </c>
      <c r="I99" s="16">
        <f t="shared" si="15"/>
        <v>0</v>
      </c>
      <c r="J99" s="17" t="e">
        <f t="shared" si="20"/>
        <v>#DIV/0!</v>
      </c>
      <c r="K99" s="17" t="e">
        <f t="shared" si="21"/>
        <v>#DIV/0!</v>
      </c>
      <c r="L99" s="18" t="e">
        <f>VLOOKUP(B99,'Table 6'!$A$2:$P$267,16,FALSE)</f>
        <v>#N/A</v>
      </c>
      <c r="M99" s="35" t="str">
        <f t="shared" si="18"/>
        <v/>
      </c>
      <c r="N99" s="35" t="str">
        <f t="shared" si="16"/>
        <v/>
      </c>
      <c r="O99" s="36" t="e">
        <f>HLOOKUP($Q$1,'Table 6'!$A$2:$P$267,B99,FALSE)</f>
        <v>#REF!</v>
      </c>
      <c r="P99" s="35" t="str">
        <f t="shared" si="19"/>
        <v/>
      </c>
      <c r="Q99" s="35" t="str">
        <f t="shared" si="17"/>
        <v/>
      </c>
    </row>
    <row r="100" spans="1:17" s="124" customFormat="1" ht="14.25" customHeight="1">
      <c r="A100" s="143" t="str">
        <f>IF('Values-Valeurs'!A97="","",'Values-Valeurs'!A97)</f>
        <v/>
      </c>
      <c r="B100" s="123" t="e">
        <f>VLOOKUP(A100,Variables!$A:$D,2,FALSE)</f>
        <v>#N/A</v>
      </c>
      <c r="C100" s="175" t="e">
        <f>VLOOKUP(A100,Variables!$A:$D,3,FALSE)</f>
        <v>#N/A</v>
      </c>
      <c r="D100" s="26">
        <f>'Values-Valeurs'!B97</f>
        <v>0</v>
      </c>
      <c r="E100" s="26">
        <f>'Values-Valeurs'!C97</f>
        <v>0</v>
      </c>
      <c r="F100" s="26">
        <f>'Values-Valeurs'!D97</f>
        <v>0</v>
      </c>
      <c r="G100" s="26">
        <f>'Values-Valeurs'!E97</f>
        <v>0</v>
      </c>
      <c r="H100" s="16">
        <f t="shared" si="14"/>
        <v>0</v>
      </c>
      <c r="I100" s="16">
        <f t="shared" si="15"/>
        <v>0</v>
      </c>
      <c r="J100" s="17" t="e">
        <f t="shared" si="20"/>
        <v>#DIV/0!</v>
      </c>
      <c r="K100" s="17" t="e">
        <f t="shared" si="21"/>
        <v>#DIV/0!</v>
      </c>
      <c r="L100" s="18" t="e">
        <f>VLOOKUP(B100,'Table 6'!$A$2:$P$267,16,FALSE)</f>
        <v>#N/A</v>
      </c>
      <c r="M100" s="35" t="str">
        <f t="shared" si="18"/>
        <v/>
      </c>
      <c r="N100" s="35" t="str">
        <f t="shared" si="16"/>
        <v/>
      </c>
      <c r="O100" s="36" t="e">
        <f>HLOOKUP($Q$1,'Table 6'!$A$2:$P$267,B100,FALSE)</f>
        <v>#REF!</v>
      </c>
      <c r="P100" s="35" t="str">
        <f t="shared" si="19"/>
        <v/>
      </c>
      <c r="Q100" s="35" t="str">
        <f t="shared" si="17"/>
        <v/>
      </c>
    </row>
    <row r="101" spans="1:17" s="124" customFormat="1" ht="14.25" customHeight="1">
      <c r="A101" s="143" t="str">
        <f>IF('Values-Valeurs'!A98="","",'Values-Valeurs'!A98)</f>
        <v/>
      </c>
      <c r="B101" s="123" t="e">
        <f>VLOOKUP(A101,Variables!$A:$D,2,FALSE)</f>
        <v>#N/A</v>
      </c>
      <c r="C101" s="175" t="e">
        <f>VLOOKUP(A101,Variables!$A:$D,3,FALSE)</f>
        <v>#N/A</v>
      </c>
      <c r="D101" s="26">
        <f>'Values-Valeurs'!B98</f>
        <v>0</v>
      </c>
      <c r="E101" s="26">
        <f>'Values-Valeurs'!C98</f>
        <v>0</v>
      </c>
      <c r="F101" s="26">
        <f>'Values-Valeurs'!D98</f>
        <v>0</v>
      </c>
      <c r="G101" s="26">
        <f>'Values-Valeurs'!E98</f>
        <v>0</v>
      </c>
      <c r="H101" s="16">
        <f t="shared" si="14"/>
        <v>0</v>
      </c>
      <c r="I101" s="16">
        <f t="shared" si="15"/>
        <v>0</v>
      </c>
      <c r="J101" s="17" t="e">
        <f t="shared" si="20"/>
        <v>#DIV/0!</v>
      </c>
      <c r="K101" s="17" t="e">
        <f t="shared" si="21"/>
        <v>#DIV/0!</v>
      </c>
      <c r="L101" s="18" t="e">
        <f>VLOOKUP(B101,'Table 6'!$A$2:$P$267,16,FALSE)</f>
        <v>#N/A</v>
      </c>
      <c r="M101" s="35" t="str">
        <f t="shared" si="18"/>
        <v/>
      </c>
      <c r="N101" s="35" t="str">
        <f t="shared" si="16"/>
        <v/>
      </c>
      <c r="O101" s="36" t="e">
        <f>HLOOKUP($Q$1,'Table 6'!$A$2:$P$267,B101,FALSE)</f>
        <v>#REF!</v>
      </c>
      <c r="P101" s="35" t="str">
        <f t="shared" si="19"/>
        <v/>
      </c>
      <c r="Q101" s="35" t="str">
        <f t="shared" si="17"/>
        <v/>
      </c>
    </row>
    <row r="102" spans="1:17" s="124" customFormat="1" ht="14.25" customHeight="1">
      <c r="A102" s="143" t="str">
        <f>IF('Values-Valeurs'!A99="","",'Values-Valeurs'!A99)</f>
        <v/>
      </c>
      <c r="B102" s="123" t="e">
        <f>VLOOKUP(A102,Variables!$A:$D,2,FALSE)</f>
        <v>#N/A</v>
      </c>
      <c r="C102" s="175" t="e">
        <f>VLOOKUP(A102,Variables!$A:$D,3,FALSE)</f>
        <v>#N/A</v>
      </c>
      <c r="D102" s="26">
        <f>'Values-Valeurs'!B99</f>
        <v>0</v>
      </c>
      <c r="E102" s="26">
        <f>'Values-Valeurs'!C99</f>
        <v>0</v>
      </c>
      <c r="F102" s="26">
        <f>'Values-Valeurs'!D99</f>
        <v>0</v>
      </c>
      <c r="G102" s="26">
        <f>'Values-Valeurs'!E99</f>
        <v>0</v>
      </c>
      <c r="H102" s="16">
        <f t="shared" si="14"/>
        <v>0</v>
      </c>
      <c r="I102" s="16">
        <f t="shared" si="15"/>
        <v>0</v>
      </c>
      <c r="J102" s="17" t="e">
        <f t="shared" si="20"/>
        <v>#DIV/0!</v>
      </c>
      <c r="K102" s="17" t="e">
        <f t="shared" si="21"/>
        <v>#DIV/0!</v>
      </c>
      <c r="L102" s="18" t="e">
        <f>VLOOKUP(B102,'Table 6'!$A$2:$P$267,16,FALSE)</f>
        <v>#N/A</v>
      </c>
      <c r="M102" s="35" t="str">
        <f t="shared" si="18"/>
        <v/>
      </c>
      <c r="N102" s="35" t="str">
        <f t="shared" si="16"/>
        <v/>
      </c>
      <c r="O102" s="36" t="e">
        <f>HLOOKUP($Q$1,'Table 6'!$A$2:$P$267,B102,FALSE)</f>
        <v>#REF!</v>
      </c>
      <c r="P102" s="35" t="str">
        <f t="shared" si="19"/>
        <v/>
      </c>
      <c r="Q102" s="35" t="str">
        <f t="shared" si="17"/>
        <v/>
      </c>
    </row>
    <row r="103" spans="1:17" s="124" customFormat="1" ht="14.25" customHeight="1">
      <c r="A103" s="143" t="str">
        <f>IF('Values-Valeurs'!A100="","",'Values-Valeurs'!A100)</f>
        <v/>
      </c>
      <c r="B103" s="123" t="e">
        <f>VLOOKUP(A103,Variables!$A:$D,2,FALSE)</f>
        <v>#N/A</v>
      </c>
      <c r="C103" s="175" t="e">
        <f>VLOOKUP(A103,Variables!$A:$D,3,FALSE)</f>
        <v>#N/A</v>
      </c>
      <c r="D103" s="26">
        <f>'Values-Valeurs'!B100</f>
        <v>0</v>
      </c>
      <c r="E103" s="26">
        <f>'Values-Valeurs'!C100</f>
        <v>0</v>
      </c>
      <c r="F103" s="26">
        <f>'Values-Valeurs'!D100</f>
        <v>0</v>
      </c>
      <c r="G103" s="26">
        <f>'Values-Valeurs'!E100</f>
        <v>0</v>
      </c>
      <c r="H103" s="16">
        <f t="shared" si="14"/>
        <v>0</v>
      </c>
      <c r="I103" s="16">
        <f t="shared" si="15"/>
        <v>0</v>
      </c>
      <c r="J103" s="17" t="e">
        <f t="shared" ref="J103:J114" si="22">IF((COUNTA(D103)=0),0,(D103)/(D103+F103))</f>
        <v>#DIV/0!</v>
      </c>
      <c r="K103" s="17" t="e">
        <f t="shared" ref="K103:K114" si="23">IF((COUNTA(D103:E103)=0),0,(D103+E103)/(D103+E103+F103))</f>
        <v>#DIV/0!</v>
      </c>
      <c r="L103" s="18" t="e">
        <f>VLOOKUP(B103,'Table 6'!$A$2:$P$267,16,FALSE)</f>
        <v>#N/A</v>
      </c>
      <c r="M103" s="35" t="str">
        <f t="shared" si="18"/>
        <v/>
      </c>
      <c r="N103" s="35" t="str">
        <f t="shared" si="16"/>
        <v/>
      </c>
      <c r="O103" s="36" t="e">
        <f>HLOOKUP($Q$1,'Table 6'!$A$2:$P$267,B103,FALSE)</f>
        <v>#REF!</v>
      </c>
      <c r="P103" s="35" t="str">
        <f t="shared" si="19"/>
        <v/>
      </c>
      <c r="Q103" s="35" t="str">
        <f t="shared" si="17"/>
        <v/>
      </c>
    </row>
    <row r="104" spans="1:17" s="124" customFormat="1" ht="14.25" customHeight="1">
      <c r="A104" s="143" t="str">
        <f>IF('Values-Valeurs'!A101="","",'Values-Valeurs'!A101)</f>
        <v/>
      </c>
      <c r="B104" s="123" t="e">
        <f>VLOOKUP(A104,Variables!$A:$D,2,FALSE)</f>
        <v>#N/A</v>
      </c>
      <c r="C104" s="175" t="e">
        <f>VLOOKUP(A104,Variables!$A:$D,3,FALSE)</f>
        <v>#N/A</v>
      </c>
      <c r="D104" s="26">
        <f>'Values-Valeurs'!B101</f>
        <v>0</v>
      </c>
      <c r="E104" s="26">
        <f>'Values-Valeurs'!C101</f>
        <v>0</v>
      </c>
      <c r="F104" s="26">
        <f>'Values-Valeurs'!D101</f>
        <v>0</v>
      </c>
      <c r="G104" s="26">
        <f>'Values-Valeurs'!E101</f>
        <v>0</v>
      </c>
      <c r="H104" s="16">
        <f t="shared" si="14"/>
        <v>0</v>
      </c>
      <c r="I104" s="16">
        <f t="shared" si="15"/>
        <v>0</v>
      </c>
      <c r="J104" s="17" t="e">
        <f t="shared" si="22"/>
        <v>#DIV/0!</v>
      </c>
      <c r="K104" s="17" t="e">
        <f t="shared" si="23"/>
        <v>#DIV/0!</v>
      </c>
      <c r="L104" s="18" t="e">
        <f>VLOOKUP(B104,'Table 6'!$A$2:$P$267,16,FALSE)</f>
        <v>#N/A</v>
      </c>
      <c r="M104" s="35" t="str">
        <f t="shared" si="18"/>
        <v/>
      </c>
      <c r="N104" s="35" t="str">
        <f t="shared" si="16"/>
        <v/>
      </c>
      <c r="O104" s="36" t="e">
        <f>HLOOKUP($Q$1,'Table 6'!$A$2:$P$267,B104,FALSE)</f>
        <v>#REF!</v>
      </c>
      <c r="P104" s="35" t="str">
        <f t="shared" si="19"/>
        <v/>
      </c>
      <c r="Q104" s="35" t="str">
        <f t="shared" si="17"/>
        <v/>
      </c>
    </row>
    <row r="105" spans="1:17" s="124" customFormat="1" ht="14.25" customHeight="1">
      <c r="A105" s="143" t="str">
        <f>IF('Values-Valeurs'!A102="","",'Values-Valeurs'!A102)</f>
        <v/>
      </c>
      <c r="B105" s="123" t="e">
        <f>VLOOKUP(A105,Variables!$A:$D,2,FALSE)</f>
        <v>#N/A</v>
      </c>
      <c r="C105" s="175" t="e">
        <f>VLOOKUP(A105,Variables!$A:$D,3,FALSE)</f>
        <v>#N/A</v>
      </c>
      <c r="D105" s="26">
        <f>'Values-Valeurs'!B102</f>
        <v>0</v>
      </c>
      <c r="E105" s="26">
        <f>'Values-Valeurs'!C102</f>
        <v>0</v>
      </c>
      <c r="F105" s="26">
        <f>'Values-Valeurs'!D102</f>
        <v>0</v>
      </c>
      <c r="G105" s="26">
        <f>'Values-Valeurs'!E102</f>
        <v>0</v>
      </c>
      <c r="H105" s="16">
        <f t="shared" si="14"/>
        <v>0</v>
      </c>
      <c r="I105" s="16">
        <f t="shared" si="15"/>
        <v>0</v>
      </c>
      <c r="J105" s="17" t="e">
        <f t="shared" si="22"/>
        <v>#DIV/0!</v>
      </c>
      <c r="K105" s="17" t="e">
        <f t="shared" si="23"/>
        <v>#DIV/0!</v>
      </c>
      <c r="L105" s="18" t="e">
        <f>VLOOKUP(B105,'Table 6'!$A$2:$P$267,16,FALSE)</f>
        <v>#N/A</v>
      </c>
      <c r="M105" s="35" t="str">
        <f t="shared" si="18"/>
        <v/>
      </c>
      <c r="N105" s="35" t="str">
        <f t="shared" si="16"/>
        <v/>
      </c>
      <c r="O105" s="36" t="e">
        <f>HLOOKUP($Q$1,'Table 6'!$A$2:$P$267,B105,FALSE)</f>
        <v>#REF!</v>
      </c>
      <c r="P105" s="35" t="str">
        <f t="shared" si="19"/>
        <v/>
      </c>
      <c r="Q105" s="35" t="str">
        <f t="shared" si="17"/>
        <v/>
      </c>
    </row>
    <row r="106" spans="1:17" s="124" customFormat="1" ht="14.25" customHeight="1">
      <c r="A106" s="143" t="str">
        <f>IF('Values-Valeurs'!A103="","",'Values-Valeurs'!A103)</f>
        <v/>
      </c>
      <c r="B106" s="123" t="e">
        <f>VLOOKUP(A106,Variables!$A:$D,2,FALSE)</f>
        <v>#N/A</v>
      </c>
      <c r="C106" s="175" t="e">
        <f>VLOOKUP(A106,Variables!$A:$D,3,FALSE)</f>
        <v>#N/A</v>
      </c>
      <c r="D106" s="26">
        <f>'Values-Valeurs'!B103</f>
        <v>0</v>
      </c>
      <c r="E106" s="26">
        <f>'Values-Valeurs'!C103</f>
        <v>0</v>
      </c>
      <c r="F106" s="26">
        <f>'Values-Valeurs'!D103</f>
        <v>0</v>
      </c>
      <c r="G106" s="26">
        <f>'Values-Valeurs'!E103</f>
        <v>0</v>
      </c>
      <c r="H106" s="16">
        <f t="shared" si="14"/>
        <v>0</v>
      </c>
      <c r="I106" s="16">
        <f t="shared" si="15"/>
        <v>0</v>
      </c>
      <c r="J106" s="17" t="e">
        <f t="shared" si="22"/>
        <v>#DIV/0!</v>
      </c>
      <c r="K106" s="17" t="e">
        <f t="shared" si="23"/>
        <v>#DIV/0!</v>
      </c>
      <c r="L106" s="18" t="e">
        <f>VLOOKUP(B106,'Table 6'!$A$2:$P$267,16,FALSE)</f>
        <v>#N/A</v>
      </c>
      <c r="M106" s="35" t="str">
        <f t="shared" si="18"/>
        <v/>
      </c>
      <c r="N106" s="35" t="str">
        <f t="shared" si="16"/>
        <v/>
      </c>
      <c r="O106" s="36" t="e">
        <f>HLOOKUP($Q$1,'Table 6'!$A$2:$P$267,B106,FALSE)</f>
        <v>#REF!</v>
      </c>
      <c r="P106" s="35" t="str">
        <f t="shared" si="19"/>
        <v/>
      </c>
      <c r="Q106" s="35" t="str">
        <f t="shared" si="17"/>
        <v/>
      </c>
    </row>
    <row r="107" spans="1:17" s="124" customFormat="1" ht="14.25" customHeight="1">
      <c r="A107" s="143" t="str">
        <f>IF('Values-Valeurs'!A104="","",'Values-Valeurs'!A104)</f>
        <v/>
      </c>
      <c r="B107" s="123" t="e">
        <f>VLOOKUP(A107,Variables!$A:$D,2,FALSE)</f>
        <v>#N/A</v>
      </c>
      <c r="C107" s="175" t="e">
        <f>VLOOKUP(A107,Variables!$A:$D,3,FALSE)</f>
        <v>#N/A</v>
      </c>
      <c r="D107" s="26">
        <f>'Values-Valeurs'!B104</f>
        <v>0</v>
      </c>
      <c r="E107" s="26">
        <f>'Values-Valeurs'!C104</f>
        <v>0</v>
      </c>
      <c r="F107" s="26">
        <f>'Values-Valeurs'!D104</f>
        <v>0</v>
      </c>
      <c r="G107" s="26">
        <f>'Values-Valeurs'!E104</f>
        <v>0</v>
      </c>
      <c r="H107" s="16">
        <f t="shared" si="14"/>
        <v>0</v>
      </c>
      <c r="I107" s="16">
        <f t="shared" si="15"/>
        <v>0</v>
      </c>
      <c r="J107" s="17" t="e">
        <f t="shared" si="22"/>
        <v>#DIV/0!</v>
      </c>
      <c r="K107" s="17" t="e">
        <f t="shared" si="23"/>
        <v>#DIV/0!</v>
      </c>
      <c r="L107" s="18" t="e">
        <f>VLOOKUP(B107,'Table 6'!$A$2:$P$267,16,FALSE)</f>
        <v>#N/A</v>
      </c>
      <c r="M107" s="35" t="str">
        <f t="shared" si="18"/>
        <v/>
      </c>
      <c r="N107" s="35" t="str">
        <f t="shared" si="16"/>
        <v/>
      </c>
      <c r="O107" s="36" t="e">
        <f>HLOOKUP($Q$1,'Table 6'!$A$2:$P$267,B107,FALSE)</f>
        <v>#REF!</v>
      </c>
      <c r="P107" s="35" t="str">
        <f t="shared" si="19"/>
        <v/>
      </c>
      <c r="Q107" s="35" t="str">
        <f t="shared" si="17"/>
        <v/>
      </c>
    </row>
    <row r="108" spans="1:17" s="124" customFormat="1" ht="14.25" customHeight="1">
      <c r="A108" s="143" t="str">
        <f>IF('Values-Valeurs'!A105="","",'Values-Valeurs'!A105)</f>
        <v/>
      </c>
      <c r="B108" s="123" t="e">
        <f>VLOOKUP(A108,Variables!$A:$D,2,FALSE)</f>
        <v>#N/A</v>
      </c>
      <c r="C108" s="175" t="e">
        <f>VLOOKUP(A108,Variables!$A:$D,3,FALSE)</f>
        <v>#N/A</v>
      </c>
      <c r="D108" s="26">
        <f>'Values-Valeurs'!B105</f>
        <v>0</v>
      </c>
      <c r="E108" s="26">
        <f>'Values-Valeurs'!C105</f>
        <v>0</v>
      </c>
      <c r="F108" s="26">
        <f>'Values-Valeurs'!D105</f>
        <v>0</v>
      </c>
      <c r="G108" s="26">
        <f>'Values-Valeurs'!E105</f>
        <v>0</v>
      </c>
      <c r="H108" s="16">
        <f t="shared" si="14"/>
        <v>0</v>
      </c>
      <c r="I108" s="16">
        <f t="shared" si="15"/>
        <v>0</v>
      </c>
      <c r="J108" s="17" t="e">
        <f t="shared" si="22"/>
        <v>#DIV/0!</v>
      </c>
      <c r="K108" s="17" t="e">
        <f t="shared" si="23"/>
        <v>#DIV/0!</v>
      </c>
      <c r="L108" s="18" t="e">
        <f>VLOOKUP(B108,'Table 6'!$A$2:$P$267,16,FALSE)</f>
        <v>#N/A</v>
      </c>
      <c r="M108" s="35" t="str">
        <f t="shared" si="18"/>
        <v/>
      </c>
      <c r="N108" s="35" t="str">
        <f t="shared" si="16"/>
        <v/>
      </c>
      <c r="O108" s="36" t="e">
        <f>HLOOKUP($Q$1,'Table 6'!$A$2:$P$267,B108,FALSE)</f>
        <v>#REF!</v>
      </c>
      <c r="P108" s="35" t="str">
        <f t="shared" si="19"/>
        <v/>
      </c>
      <c r="Q108" s="35" t="str">
        <f t="shared" si="17"/>
        <v/>
      </c>
    </row>
    <row r="109" spans="1:17" s="124" customFormat="1" ht="14.25" customHeight="1">
      <c r="A109" s="143" t="str">
        <f>IF('Values-Valeurs'!A106="","",'Values-Valeurs'!A106)</f>
        <v/>
      </c>
      <c r="B109" s="123" t="e">
        <f>VLOOKUP(A109,Variables!$A:$D,2,FALSE)</f>
        <v>#N/A</v>
      </c>
      <c r="C109" s="175" t="e">
        <f>VLOOKUP(A109,Variables!$A:$D,3,FALSE)</f>
        <v>#N/A</v>
      </c>
      <c r="D109" s="26">
        <f>'Values-Valeurs'!B106</f>
        <v>0</v>
      </c>
      <c r="E109" s="26">
        <f>'Values-Valeurs'!C106</f>
        <v>0</v>
      </c>
      <c r="F109" s="26">
        <f>'Values-Valeurs'!D106</f>
        <v>0</v>
      </c>
      <c r="G109" s="26">
        <f>'Values-Valeurs'!E106</f>
        <v>0</v>
      </c>
      <c r="H109" s="16">
        <f t="shared" si="14"/>
        <v>0</v>
      </c>
      <c r="I109" s="16">
        <f t="shared" si="15"/>
        <v>0</v>
      </c>
      <c r="J109" s="17" t="e">
        <f t="shared" si="22"/>
        <v>#DIV/0!</v>
      </c>
      <c r="K109" s="17" t="e">
        <f t="shared" si="23"/>
        <v>#DIV/0!</v>
      </c>
      <c r="L109" s="18" t="e">
        <f>VLOOKUP(B109,'Table 6'!$A$2:$P$267,16,FALSE)</f>
        <v>#N/A</v>
      </c>
      <c r="M109" s="35" t="str">
        <f t="shared" si="18"/>
        <v/>
      </c>
      <c r="N109" s="35" t="str">
        <f t="shared" si="16"/>
        <v/>
      </c>
      <c r="O109" s="36" t="e">
        <f>HLOOKUP($Q$1,'Table 6'!$A$2:$P$267,B109,FALSE)</f>
        <v>#REF!</v>
      </c>
      <c r="P109" s="35" t="str">
        <f t="shared" si="19"/>
        <v/>
      </c>
      <c r="Q109" s="35" t="str">
        <f t="shared" si="17"/>
        <v/>
      </c>
    </row>
    <row r="110" spans="1:17" s="124" customFormat="1" ht="14.25" customHeight="1">
      <c r="A110" s="143" t="str">
        <f>IF('Values-Valeurs'!A107="","",'Values-Valeurs'!A107)</f>
        <v/>
      </c>
      <c r="B110" s="123" t="e">
        <f>VLOOKUP(A110,Variables!$A:$D,2,FALSE)</f>
        <v>#N/A</v>
      </c>
      <c r="C110" s="175" t="e">
        <f>VLOOKUP(A110,Variables!$A:$D,3,FALSE)</f>
        <v>#N/A</v>
      </c>
      <c r="D110" s="26">
        <f>'Values-Valeurs'!B107</f>
        <v>0</v>
      </c>
      <c r="E110" s="26">
        <f>'Values-Valeurs'!C107</f>
        <v>0</v>
      </c>
      <c r="F110" s="26">
        <f>'Values-Valeurs'!D107</f>
        <v>0</v>
      </c>
      <c r="G110" s="26">
        <f>'Values-Valeurs'!E107</f>
        <v>0</v>
      </c>
      <c r="H110" s="16">
        <f t="shared" si="14"/>
        <v>0</v>
      </c>
      <c r="I110" s="16">
        <f t="shared" si="15"/>
        <v>0</v>
      </c>
      <c r="J110" s="17" t="e">
        <f t="shared" si="22"/>
        <v>#DIV/0!</v>
      </c>
      <c r="K110" s="17" t="e">
        <f t="shared" si="23"/>
        <v>#DIV/0!</v>
      </c>
      <c r="L110" s="18" t="e">
        <f>VLOOKUP(B110,'Table 6'!$A$2:$P$267,16,FALSE)</f>
        <v>#N/A</v>
      </c>
      <c r="M110" s="35" t="str">
        <f t="shared" si="18"/>
        <v/>
      </c>
      <c r="N110" s="35" t="str">
        <f t="shared" si="16"/>
        <v/>
      </c>
      <c r="O110" s="36" t="e">
        <f>HLOOKUP($Q$1,'Table 6'!$A$2:$P$267,B110,FALSE)</f>
        <v>#REF!</v>
      </c>
      <c r="P110" s="35" t="str">
        <f t="shared" si="19"/>
        <v/>
      </c>
      <c r="Q110" s="35" t="str">
        <f t="shared" si="17"/>
        <v/>
      </c>
    </row>
    <row r="111" spans="1:17" s="124" customFormat="1" ht="14.25" customHeight="1">
      <c r="A111" s="143" t="str">
        <f>IF('Values-Valeurs'!A108="","",'Values-Valeurs'!A108)</f>
        <v/>
      </c>
      <c r="B111" s="123" t="e">
        <f>VLOOKUP(A111,Variables!$A:$D,2,FALSE)</f>
        <v>#N/A</v>
      </c>
      <c r="C111" s="175" t="e">
        <f>VLOOKUP(A111,Variables!$A:$D,3,FALSE)</f>
        <v>#N/A</v>
      </c>
      <c r="D111" s="26">
        <f>'Values-Valeurs'!B108</f>
        <v>0</v>
      </c>
      <c r="E111" s="26">
        <f>'Values-Valeurs'!C108</f>
        <v>0</v>
      </c>
      <c r="F111" s="26">
        <f>'Values-Valeurs'!D108</f>
        <v>0</v>
      </c>
      <c r="G111" s="26">
        <f>'Values-Valeurs'!E108</f>
        <v>0</v>
      </c>
      <c r="H111" s="16">
        <f t="shared" si="14"/>
        <v>0</v>
      </c>
      <c r="I111" s="16">
        <f t="shared" si="15"/>
        <v>0</v>
      </c>
      <c r="J111" s="17" t="e">
        <f t="shared" si="22"/>
        <v>#DIV/0!</v>
      </c>
      <c r="K111" s="17" t="e">
        <f t="shared" si="23"/>
        <v>#DIV/0!</v>
      </c>
      <c r="L111" s="18" t="e">
        <f>VLOOKUP(B111,'Table 6'!$A$2:$P$267,16,FALSE)</f>
        <v>#N/A</v>
      </c>
      <c r="M111" s="35" t="str">
        <f t="shared" si="18"/>
        <v/>
      </c>
      <c r="N111" s="35" t="str">
        <f t="shared" si="16"/>
        <v/>
      </c>
      <c r="O111" s="36" t="e">
        <f>HLOOKUP($Q$1,'Table 6'!$A$2:$P$267,B111,FALSE)</f>
        <v>#REF!</v>
      </c>
      <c r="P111" s="35" t="str">
        <f t="shared" si="19"/>
        <v/>
      </c>
      <c r="Q111" s="35" t="str">
        <f t="shared" si="17"/>
        <v/>
      </c>
    </row>
    <row r="112" spans="1:17" s="124" customFormat="1" ht="14.25" customHeight="1">
      <c r="A112" s="143" t="str">
        <f>IF('Values-Valeurs'!A109="","",'Values-Valeurs'!A109)</f>
        <v/>
      </c>
      <c r="B112" s="123" t="e">
        <f>VLOOKUP(A112,Variables!$A:$D,2,FALSE)</f>
        <v>#N/A</v>
      </c>
      <c r="C112" s="175" t="e">
        <f>VLOOKUP(A112,Variables!$A:$D,3,FALSE)</f>
        <v>#N/A</v>
      </c>
      <c r="D112" s="26">
        <f>'Values-Valeurs'!B109</f>
        <v>0</v>
      </c>
      <c r="E112" s="26">
        <f>'Values-Valeurs'!C109</f>
        <v>0</v>
      </c>
      <c r="F112" s="26">
        <f>'Values-Valeurs'!D109</f>
        <v>0</v>
      </c>
      <c r="G112" s="26">
        <f>'Values-Valeurs'!E109</f>
        <v>0</v>
      </c>
      <c r="H112" s="16">
        <f t="shared" si="14"/>
        <v>0</v>
      </c>
      <c r="I112" s="16">
        <f t="shared" si="15"/>
        <v>0</v>
      </c>
      <c r="J112" s="17" t="e">
        <f t="shared" si="22"/>
        <v>#DIV/0!</v>
      </c>
      <c r="K112" s="17" t="e">
        <f t="shared" si="23"/>
        <v>#DIV/0!</v>
      </c>
      <c r="L112" s="18" t="e">
        <f>VLOOKUP(B112,'Table 6'!$A$2:$P$267,16,FALSE)</f>
        <v>#N/A</v>
      </c>
      <c r="M112" s="35" t="str">
        <f t="shared" si="18"/>
        <v/>
      </c>
      <c r="N112" s="35" t="str">
        <f t="shared" si="16"/>
        <v/>
      </c>
      <c r="O112" s="36" t="e">
        <f>HLOOKUP($Q$1,'Table 6'!$A$2:$P$267,B112,FALSE)</f>
        <v>#REF!</v>
      </c>
      <c r="P112" s="35" t="str">
        <f t="shared" si="19"/>
        <v/>
      </c>
      <c r="Q112" s="35" t="str">
        <f t="shared" si="17"/>
        <v/>
      </c>
    </row>
    <row r="113" spans="1:17" s="124" customFormat="1" ht="14.25" customHeight="1">
      <c r="A113" s="143" t="str">
        <f>IF('Values-Valeurs'!A110="","",'Values-Valeurs'!A110)</f>
        <v/>
      </c>
      <c r="B113" s="123" t="e">
        <f>VLOOKUP(A113,Variables!$A:$D,2,FALSE)</f>
        <v>#N/A</v>
      </c>
      <c r="C113" s="175" t="e">
        <f>VLOOKUP(A113,Variables!$A:$D,3,FALSE)</f>
        <v>#N/A</v>
      </c>
      <c r="D113" s="26">
        <f>'Values-Valeurs'!B110</f>
        <v>0</v>
      </c>
      <c r="E113" s="26">
        <f>'Values-Valeurs'!C110</f>
        <v>0</v>
      </c>
      <c r="F113" s="26">
        <f>'Values-Valeurs'!D110</f>
        <v>0</v>
      </c>
      <c r="G113" s="26">
        <f>'Values-Valeurs'!E110</f>
        <v>0</v>
      </c>
      <c r="H113" s="16">
        <f t="shared" si="14"/>
        <v>0</v>
      </c>
      <c r="I113" s="16">
        <f t="shared" si="15"/>
        <v>0</v>
      </c>
      <c r="J113" s="17" t="e">
        <f t="shared" si="22"/>
        <v>#DIV/0!</v>
      </c>
      <c r="K113" s="17" t="e">
        <f t="shared" si="23"/>
        <v>#DIV/0!</v>
      </c>
      <c r="L113" s="18" t="e">
        <f>VLOOKUP(B113,'Table 6'!$A$2:$P$267,16,FALSE)</f>
        <v>#N/A</v>
      </c>
      <c r="M113" s="35" t="str">
        <f t="shared" si="18"/>
        <v/>
      </c>
      <c r="N113" s="35" t="str">
        <f t="shared" si="16"/>
        <v/>
      </c>
      <c r="O113" s="36" t="e">
        <f>HLOOKUP($Q$1,'Table 6'!$A$2:$P$267,B113,FALSE)</f>
        <v>#REF!</v>
      </c>
      <c r="P113" s="35" t="str">
        <f t="shared" si="19"/>
        <v/>
      </c>
      <c r="Q113" s="35" t="str">
        <f t="shared" si="17"/>
        <v/>
      </c>
    </row>
    <row r="114" spans="1:17" s="124" customFormat="1" ht="14.25" customHeight="1">
      <c r="A114" s="143" t="str">
        <f>IF('Values-Valeurs'!A111="","",'Values-Valeurs'!A111)</f>
        <v/>
      </c>
      <c r="B114" s="123" t="e">
        <f>VLOOKUP(A114,Variables!$A:$D,2,FALSE)</f>
        <v>#N/A</v>
      </c>
      <c r="C114" s="175" t="e">
        <f>VLOOKUP(A114,Variables!$A:$D,3,FALSE)</f>
        <v>#N/A</v>
      </c>
      <c r="D114" s="26">
        <f>'Values-Valeurs'!B111</f>
        <v>0</v>
      </c>
      <c r="E114" s="26">
        <f>'Values-Valeurs'!C111</f>
        <v>0</v>
      </c>
      <c r="F114" s="26">
        <f>'Values-Valeurs'!D111</f>
        <v>0</v>
      </c>
      <c r="G114" s="26">
        <f>'Values-Valeurs'!E111</f>
        <v>0</v>
      </c>
      <c r="H114" s="16">
        <f t="shared" si="14"/>
        <v>0</v>
      </c>
      <c r="I114" s="16">
        <f t="shared" si="15"/>
        <v>0</v>
      </c>
      <c r="J114" s="17" t="e">
        <f t="shared" si="22"/>
        <v>#DIV/0!</v>
      </c>
      <c r="K114" s="17" t="e">
        <f t="shared" si="23"/>
        <v>#DIV/0!</v>
      </c>
      <c r="L114" s="18" t="e">
        <f>VLOOKUP(B114,'Table 6'!$A$2:$P$267,16,FALSE)</f>
        <v>#N/A</v>
      </c>
      <c r="M114" s="35" t="str">
        <f t="shared" si="18"/>
        <v/>
      </c>
      <c r="N114" s="35" t="str">
        <f t="shared" si="16"/>
        <v/>
      </c>
      <c r="O114" s="36" t="e">
        <f>HLOOKUP($Q$1,'Table 6'!$A$2:$P$267,B114,FALSE)</f>
        <v>#REF!</v>
      </c>
      <c r="P114" s="35" t="str">
        <f t="shared" si="19"/>
        <v/>
      </c>
      <c r="Q114" s="35" t="str">
        <f t="shared" si="17"/>
        <v/>
      </c>
    </row>
    <row r="115" spans="1:17" s="124" customFormat="1" ht="14.25" customHeight="1">
      <c r="A115" s="143" t="str">
        <f>IF('Values-Valeurs'!A112="","",'Values-Valeurs'!A112)</f>
        <v/>
      </c>
      <c r="B115" s="123" t="e">
        <f>VLOOKUP(A115,Variables!$A:$D,2,FALSE)</f>
        <v>#N/A</v>
      </c>
      <c r="C115" s="175" t="e">
        <f>VLOOKUP(A115,Variables!$A:$D,3,FALSE)</f>
        <v>#N/A</v>
      </c>
      <c r="D115" s="26">
        <f>'Values-Valeurs'!B112</f>
        <v>0</v>
      </c>
      <c r="E115" s="26">
        <f>'Values-Valeurs'!C112</f>
        <v>0</v>
      </c>
      <c r="F115" s="26">
        <f>'Values-Valeurs'!D112</f>
        <v>0</v>
      </c>
      <c r="G115" s="26">
        <f>'Values-Valeurs'!E112</f>
        <v>0</v>
      </c>
      <c r="H115" s="16">
        <f t="shared" si="14"/>
        <v>0</v>
      </c>
      <c r="I115" s="16">
        <f t="shared" si="15"/>
        <v>0</v>
      </c>
      <c r="J115" s="17" t="e">
        <f t="shared" ref="J115:J119" si="24">IF((COUNTA(D115)=0),0,(D115)/(D115+F115))</f>
        <v>#DIV/0!</v>
      </c>
      <c r="K115" s="17" t="e">
        <f t="shared" ref="K115:K119" si="25">IF((COUNTA(D115:E115)=0),0,(D115+E115)/(D115+E115+F115))</f>
        <v>#DIV/0!</v>
      </c>
      <c r="L115" s="18" t="e">
        <f>VLOOKUP(B115,'Table 6'!$A$2:$P$267,16,FALSE)</f>
        <v>#N/A</v>
      </c>
      <c r="M115" s="35" t="str">
        <f t="shared" si="18"/>
        <v/>
      </c>
      <c r="N115" s="35" t="str">
        <f t="shared" si="16"/>
        <v/>
      </c>
      <c r="O115" s="36" t="e">
        <f>HLOOKUP($Q$1,'Table 6'!$A$2:$P$267,B115,FALSE)</f>
        <v>#REF!</v>
      </c>
      <c r="P115" s="35" t="str">
        <f t="shared" si="19"/>
        <v/>
      </c>
      <c r="Q115" s="35" t="str">
        <f t="shared" si="17"/>
        <v/>
      </c>
    </row>
    <row r="116" spans="1:17" s="124" customFormat="1" ht="14.25" customHeight="1">
      <c r="A116" s="143" t="str">
        <f>IF('Values-Valeurs'!A113="","",'Values-Valeurs'!A113)</f>
        <v/>
      </c>
      <c r="B116" s="123" t="e">
        <f>VLOOKUP(A116,Variables!$A:$D,2,FALSE)</f>
        <v>#N/A</v>
      </c>
      <c r="C116" s="175" t="e">
        <f>VLOOKUP(A116,Variables!$A:$D,3,FALSE)</f>
        <v>#N/A</v>
      </c>
      <c r="D116" s="26">
        <f>'Values-Valeurs'!B113</f>
        <v>0</v>
      </c>
      <c r="E116" s="26">
        <f>'Values-Valeurs'!C113</f>
        <v>0</v>
      </c>
      <c r="F116" s="26">
        <f>'Values-Valeurs'!D113</f>
        <v>0</v>
      </c>
      <c r="G116" s="26">
        <f>'Values-Valeurs'!E113</f>
        <v>0</v>
      </c>
      <c r="H116" s="16">
        <f t="shared" si="14"/>
        <v>0</v>
      </c>
      <c r="I116" s="16">
        <f t="shared" si="15"/>
        <v>0</v>
      </c>
      <c r="J116" s="17" t="e">
        <f t="shared" si="24"/>
        <v>#DIV/0!</v>
      </c>
      <c r="K116" s="17" t="e">
        <f t="shared" si="25"/>
        <v>#DIV/0!</v>
      </c>
      <c r="L116" s="18" t="e">
        <f>VLOOKUP(B116,'Table 6'!$A$2:$P$267,16,FALSE)</f>
        <v>#N/A</v>
      </c>
      <c r="M116" s="35" t="str">
        <f t="shared" si="18"/>
        <v/>
      </c>
      <c r="N116" s="35" t="str">
        <f t="shared" si="16"/>
        <v/>
      </c>
      <c r="O116" s="36" t="e">
        <f>HLOOKUP($Q$1,'Table 6'!$A$2:$P$267,B116,FALSE)</f>
        <v>#REF!</v>
      </c>
      <c r="P116" s="35" t="str">
        <f t="shared" si="19"/>
        <v/>
      </c>
      <c r="Q116" s="35" t="str">
        <f t="shared" si="17"/>
        <v/>
      </c>
    </row>
    <row r="117" spans="1:17" s="124" customFormat="1" ht="14.25" customHeight="1">
      <c r="A117" s="143" t="str">
        <f>IF('Values-Valeurs'!A114="","",'Values-Valeurs'!A114)</f>
        <v/>
      </c>
      <c r="B117" s="123" t="e">
        <f>VLOOKUP(A117,Variables!$A:$D,2,FALSE)</f>
        <v>#N/A</v>
      </c>
      <c r="C117" s="175" t="e">
        <f>VLOOKUP(A117,Variables!$A:$D,3,FALSE)</f>
        <v>#N/A</v>
      </c>
      <c r="D117" s="26">
        <f>'Values-Valeurs'!B114</f>
        <v>0</v>
      </c>
      <c r="E117" s="26">
        <f>'Values-Valeurs'!C114</f>
        <v>0</v>
      </c>
      <c r="F117" s="26">
        <f>'Values-Valeurs'!D114</f>
        <v>0</v>
      </c>
      <c r="G117" s="26">
        <f>'Values-Valeurs'!E114</f>
        <v>0</v>
      </c>
      <c r="H117" s="16">
        <f t="shared" si="14"/>
        <v>0</v>
      </c>
      <c r="I117" s="16">
        <f t="shared" si="15"/>
        <v>0</v>
      </c>
      <c r="J117" s="17" t="e">
        <f t="shared" si="24"/>
        <v>#DIV/0!</v>
      </c>
      <c r="K117" s="17" t="e">
        <f t="shared" si="25"/>
        <v>#DIV/0!</v>
      </c>
      <c r="L117" s="18" t="e">
        <f>VLOOKUP(B117,'Table 6'!$A$2:$P$267,16,FALSE)</f>
        <v>#N/A</v>
      </c>
      <c r="M117" s="35" t="str">
        <f t="shared" si="18"/>
        <v/>
      </c>
      <c r="N117" s="35" t="str">
        <f t="shared" si="16"/>
        <v/>
      </c>
      <c r="O117" s="36" t="e">
        <f>HLOOKUP($Q$1,'Table 6'!$A$2:$P$267,B117,FALSE)</f>
        <v>#REF!</v>
      </c>
      <c r="P117" s="35" t="str">
        <f t="shared" si="19"/>
        <v/>
      </c>
      <c r="Q117" s="35" t="str">
        <f t="shared" si="17"/>
        <v/>
      </c>
    </row>
    <row r="118" spans="1:17" s="124" customFormat="1" ht="14.25" customHeight="1">
      <c r="A118" s="143" t="str">
        <f>IF('Values-Valeurs'!A115="","",'Values-Valeurs'!A115)</f>
        <v/>
      </c>
      <c r="B118" s="123" t="e">
        <f>VLOOKUP(A118,Variables!$A:$D,2,FALSE)</f>
        <v>#N/A</v>
      </c>
      <c r="C118" s="175" t="e">
        <f>VLOOKUP(A118,Variables!$A:$D,3,FALSE)</f>
        <v>#N/A</v>
      </c>
      <c r="D118" s="26">
        <f>'Values-Valeurs'!B115</f>
        <v>0</v>
      </c>
      <c r="E118" s="26">
        <f>'Values-Valeurs'!C115</f>
        <v>0</v>
      </c>
      <c r="F118" s="26">
        <f>'Values-Valeurs'!D115</f>
        <v>0</v>
      </c>
      <c r="G118" s="26">
        <f>'Values-Valeurs'!E115</f>
        <v>0</v>
      </c>
      <c r="H118" s="16">
        <f t="shared" si="14"/>
        <v>0</v>
      </c>
      <c r="I118" s="16">
        <f t="shared" si="15"/>
        <v>0</v>
      </c>
      <c r="J118" s="17" t="e">
        <f t="shared" si="24"/>
        <v>#DIV/0!</v>
      </c>
      <c r="K118" s="17" t="e">
        <f t="shared" si="25"/>
        <v>#DIV/0!</v>
      </c>
      <c r="L118" s="18" t="e">
        <f>VLOOKUP(B118,'Table 6'!$A$2:$P$267,16,FALSE)</f>
        <v>#N/A</v>
      </c>
      <c r="M118" s="35" t="str">
        <f t="shared" si="18"/>
        <v/>
      </c>
      <c r="N118" s="35" t="str">
        <f t="shared" si="16"/>
        <v/>
      </c>
      <c r="O118" s="36" t="e">
        <f>HLOOKUP($Q$1,'Table 6'!$A$2:$P$267,B118,FALSE)</f>
        <v>#REF!</v>
      </c>
      <c r="P118" s="35" t="str">
        <f t="shared" si="19"/>
        <v/>
      </c>
      <c r="Q118" s="35" t="str">
        <f t="shared" si="17"/>
        <v/>
      </c>
    </row>
    <row r="119" spans="1:17" s="124" customFormat="1" ht="14.25" customHeight="1">
      <c r="A119" s="143" t="str">
        <f>IF('Values-Valeurs'!A116="","",'Values-Valeurs'!A116)</f>
        <v/>
      </c>
      <c r="B119" s="123" t="e">
        <f>VLOOKUP(A119,Variables!$A:$D,2,FALSE)</f>
        <v>#N/A</v>
      </c>
      <c r="C119" s="175" t="e">
        <f>VLOOKUP(A119,Variables!$A:$D,3,FALSE)</f>
        <v>#N/A</v>
      </c>
      <c r="D119" s="26">
        <f>'Values-Valeurs'!B116</f>
        <v>0</v>
      </c>
      <c r="E119" s="26">
        <f>'Values-Valeurs'!C116</f>
        <v>0</v>
      </c>
      <c r="F119" s="26">
        <f>'Values-Valeurs'!D116</f>
        <v>0</v>
      </c>
      <c r="G119" s="26">
        <f>'Values-Valeurs'!E116</f>
        <v>0</v>
      </c>
      <c r="H119" s="16">
        <f t="shared" si="14"/>
        <v>0</v>
      </c>
      <c r="I119" s="16">
        <f t="shared" si="15"/>
        <v>0</v>
      </c>
      <c r="J119" s="17" t="e">
        <f t="shared" si="24"/>
        <v>#DIV/0!</v>
      </c>
      <c r="K119" s="17" t="e">
        <f t="shared" si="25"/>
        <v>#DIV/0!</v>
      </c>
      <c r="L119" s="18" t="e">
        <f>VLOOKUP(B119,'Table 6'!$A$2:$P$267,16,FALSE)</f>
        <v>#N/A</v>
      </c>
      <c r="M119" s="35" t="str">
        <f t="shared" si="18"/>
        <v/>
      </c>
      <c r="N119" s="35" t="str">
        <f t="shared" si="16"/>
        <v/>
      </c>
      <c r="O119" s="36" t="e">
        <f>HLOOKUP($Q$1,'Table 6'!$A$2:$P$267,B119,FALSE)</f>
        <v>#REF!</v>
      </c>
      <c r="P119" s="35" t="str">
        <f t="shared" si="19"/>
        <v/>
      </c>
      <c r="Q119" s="35" t="str">
        <f t="shared" si="17"/>
        <v/>
      </c>
    </row>
    <row r="120" spans="1:17" s="124" customFormat="1" ht="14.25" customHeight="1">
      <c r="A120" s="143" t="str">
        <f>IF('Values-Valeurs'!A117="","",'Values-Valeurs'!A117)</f>
        <v/>
      </c>
      <c r="B120" s="123" t="e">
        <f>VLOOKUP(A120,Variables!$A:$D,2,FALSE)</f>
        <v>#N/A</v>
      </c>
      <c r="C120" s="175" t="e">
        <f>VLOOKUP(A120,Variables!$A:$D,3,FALSE)</f>
        <v>#N/A</v>
      </c>
      <c r="D120" s="26">
        <f>'Values-Valeurs'!B117</f>
        <v>0</v>
      </c>
      <c r="E120" s="26">
        <f>'Values-Valeurs'!C117</f>
        <v>0</v>
      </c>
      <c r="F120" s="26">
        <f>'Values-Valeurs'!D117</f>
        <v>0</v>
      </c>
      <c r="G120" s="26">
        <f>'Values-Valeurs'!E117</f>
        <v>0</v>
      </c>
      <c r="H120" s="16">
        <f t="shared" si="14"/>
        <v>0</v>
      </c>
      <c r="I120" s="16">
        <f t="shared" si="15"/>
        <v>0</v>
      </c>
      <c r="J120" s="17" t="e">
        <f t="shared" ref="J120:J130" si="26">IF((COUNTA(D120)=0),0,(D120)/(D120+F120))</f>
        <v>#DIV/0!</v>
      </c>
      <c r="K120" s="17" t="e">
        <f t="shared" ref="K120:K130" si="27">IF((COUNTA(D120:E120)=0),0,(D120+E120)/(D120+E120+F120))</f>
        <v>#DIV/0!</v>
      </c>
      <c r="L120" s="18" t="e">
        <f>VLOOKUP(B120,'Table 6'!$A$2:$P$267,16,FALSE)</f>
        <v>#N/A</v>
      </c>
      <c r="M120" s="35" t="str">
        <f t="shared" si="18"/>
        <v/>
      </c>
      <c r="N120" s="35" t="str">
        <f t="shared" si="16"/>
        <v/>
      </c>
      <c r="O120" s="36" t="e">
        <f>HLOOKUP($Q$1,'Table 6'!$A$2:$P$267,B120,FALSE)</f>
        <v>#REF!</v>
      </c>
      <c r="P120" s="35" t="str">
        <f t="shared" si="19"/>
        <v/>
      </c>
      <c r="Q120" s="35" t="str">
        <f t="shared" si="17"/>
        <v/>
      </c>
    </row>
    <row r="121" spans="1:17" s="124" customFormat="1" ht="14.25" customHeight="1">
      <c r="A121" s="143" t="str">
        <f>IF('Values-Valeurs'!A118="","",'Values-Valeurs'!A118)</f>
        <v/>
      </c>
      <c r="B121" s="123" t="e">
        <f>VLOOKUP(A121,Variables!$A:$D,2,FALSE)</f>
        <v>#N/A</v>
      </c>
      <c r="C121" s="175" t="e">
        <f>VLOOKUP(A121,Variables!$A:$D,3,FALSE)</f>
        <v>#N/A</v>
      </c>
      <c r="D121" s="26">
        <f>'Values-Valeurs'!B118</f>
        <v>0</v>
      </c>
      <c r="E121" s="26">
        <f>'Values-Valeurs'!C118</f>
        <v>0</v>
      </c>
      <c r="F121" s="26">
        <f>'Values-Valeurs'!D118</f>
        <v>0</v>
      </c>
      <c r="G121" s="26">
        <f>'Values-Valeurs'!E118</f>
        <v>0</v>
      </c>
      <c r="H121" s="16">
        <f t="shared" si="14"/>
        <v>0</v>
      </c>
      <c r="I121" s="16">
        <f t="shared" si="15"/>
        <v>0</v>
      </c>
      <c r="J121" s="17" t="e">
        <f t="shared" si="26"/>
        <v>#DIV/0!</v>
      </c>
      <c r="K121" s="17" t="e">
        <f t="shared" si="27"/>
        <v>#DIV/0!</v>
      </c>
      <c r="L121" s="18" t="e">
        <f>VLOOKUP(B121,'Table 6'!$A$2:$P$267,16,FALSE)</f>
        <v>#N/A</v>
      </c>
      <c r="M121" s="35" t="str">
        <f t="shared" si="18"/>
        <v/>
      </c>
      <c r="N121" s="35" t="str">
        <f t="shared" si="16"/>
        <v/>
      </c>
      <c r="O121" s="36" t="e">
        <f>HLOOKUP($Q$1,'Table 6'!$A$2:$P$267,B121,FALSE)</f>
        <v>#REF!</v>
      </c>
      <c r="P121" s="35" t="str">
        <f t="shared" si="19"/>
        <v/>
      </c>
      <c r="Q121" s="35" t="str">
        <f t="shared" si="17"/>
        <v/>
      </c>
    </row>
    <row r="122" spans="1:17" s="124" customFormat="1" ht="14.25" customHeight="1">
      <c r="A122" s="143" t="str">
        <f>IF('Values-Valeurs'!A119="","",'Values-Valeurs'!A119)</f>
        <v/>
      </c>
      <c r="B122" s="123" t="e">
        <f>VLOOKUP(A122,Variables!$A:$D,2,FALSE)</f>
        <v>#N/A</v>
      </c>
      <c r="C122" s="175" t="e">
        <f>VLOOKUP(A122,Variables!$A:$D,3,FALSE)</f>
        <v>#N/A</v>
      </c>
      <c r="D122" s="26">
        <f>'Values-Valeurs'!B119</f>
        <v>0</v>
      </c>
      <c r="E122" s="26">
        <f>'Values-Valeurs'!C119</f>
        <v>0</v>
      </c>
      <c r="F122" s="26">
        <f>'Values-Valeurs'!D119</f>
        <v>0</v>
      </c>
      <c r="G122" s="26">
        <f>'Values-Valeurs'!E119</f>
        <v>0</v>
      </c>
      <c r="H122" s="16">
        <f t="shared" si="14"/>
        <v>0</v>
      </c>
      <c r="I122" s="16">
        <f t="shared" si="15"/>
        <v>0</v>
      </c>
      <c r="J122" s="17" t="e">
        <f t="shared" si="26"/>
        <v>#DIV/0!</v>
      </c>
      <c r="K122" s="17" t="e">
        <f t="shared" si="27"/>
        <v>#DIV/0!</v>
      </c>
      <c r="L122" s="18" t="e">
        <f>VLOOKUP(B122,'Table 6'!$A$2:$P$267,16,FALSE)</f>
        <v>#N/A</v>
      </c>
      <c r="M122" s="35" t="str">
        <f t="shared" si="18"/>
        <v/>
      </c>
      <c r="N122" s="35" t="str">
        <f t="shared" si="16"/>
        <v/>
      </c>
      <c r="O122" s="36" t="e">
        <f>HLOOKUP($Q$1,'Table 6'!$A$2:$P$267,B122,FALSE)</f>
        <v>#REF!</v>
      </c>
      <c r="P122" s="35" t="str">
        <f t="shared" si="19"/>
        <v/>
      </c>
      <c r="Q122" s="35" t="str">
        <f t="shared" si="17"/>
        <v/>
      </c>
    </row>
    <row r="123" spans="1:17" s="124" customFormat="1" ht="14.25" customHeight="1">
      <c r="A123" s="143" t="str">
        <f>IF('Values-Valeurs'!A120="","",'Values-Valeurs'!A120)</f>
        <v/>
      </c>
      <c r="B123" s="123" t="e">
        <f>VLOOKUP(A123,Variables!$A:$D,2,FALSE)</f>
        <v>#N/A</v>
      </c>
      <c r="C123" s="175" t="e">
        <f>VLOOKUP(A123,Variables!$A:$D,3,FALSE)</f>
        <v>#N/A</v>
      </c>
      <c r="D123" s="26">
        <f>'Values-Valeurs'!B120</f>
        <v>0</v>
      </c>
      <c r="E123" s="26">
        <f>'Values-Valeurs'!C120</f>
        <v>0</v>
      </c>
      <c r="F123" s="26">
        <f>'Values-Valeurs'!D120</f>
        <v>0</v>
      </c>
      <c r="G123" s="26">
        <f>'Values-Valeurs'!E120</f>
        <v>0</v>
      </c>
      <c r="H123" s="16">
        <f t="shared" si="14"/>
        <v>0</v>
      </c>
      <c r="I123" s="16">
        <f t="shared" si="15"/>
        <v>0</v>
      </c>
      <c r="J123" s="17" t="e">
        <f t="shared" si="26"/>
        <v>#DIV/0!</v>
      </c>
      <c r="K123" s="17" t="e">
        <f t="shared" si="27"/>
        <v>#DIV/0!</v>
      </c>
      <c r="L123" s="18" t="e">
        <f>VLOOKUP(B123,'Table 6'!$A$2:$P$267,16,FALSE)</f>
        <v>#N/A</v>
      </c>
      <c r="M123" s="35" t="str">
        <f t="shared" si="18"/>
        <v/>
      </c>
      <c r="N123" s="35" t="str">
        <f t="shared" si="16"/>
        <v/>
      </c>
      <c r="O123" s="36" t="e">
        <f>HLOOKUP($Q$1,'Table 6'!$A$2:$P$267,B123,FALSE)</f>
        <v>#REF!</v>
      </c>
      <c r="P123" s="35" t="str">
        <f t="shared" si="19"/>
        <v/>
      </c>
      <c r="Q123" s="35" t="str">
        <f t="shared" si="17"/>
        <v/>
      </c>
    </row>
    <row r="124" spans="1:17" s="124" customFormat="1" ht="14.25" customHeight="1">
      <c r="A124" s="143" t="str">
        <f>IF('Values-Valeurs'!A121="","",'Values-Valeurs'!A121)</f>
        <v/>
      </c>
      <c r="B124" s="123" t="e">
        <f>VLOOKUP(A124,Variables!$A:$D,2,FALSE)</f>
        <v>#N/A</v>
      </c>
      <c r="C124" s="175" t="e">
        <f>VLOOKUP(A124,Variables!$A:$D,3,FALSE)</f>
        <v>#N/A</v>
      </c>
      <c r="D124" s="26">
        <f>'Values-Valeurs'!B121</f>
        <v>0</v>
      </c>
      <c r="E124" s="26">
        <f>'Values-Valeurs'!C121</f>
        <v>0</v>
      </c>
      <c r="F124" s="26">
        <f>'Values-Valeurs'!D121</f>
        <v>0</v>
      </c>
      <c r="G124" s="26">
        <f>'Values-Valeurs'!E121</f>
        <v>0</v>
      </c>
      <c r="H124" s="16">
        <f t="shared" si="14"/>
        <v>0</v>
      </c>
      <c r="I124" s="16">
        <f t="shared" si="15"/>
        <v>0</v>
      </c>
      <c r="J124" s="17" t="e">
        <f t="shared" si="26"/>
        <v>#DIV/0!</v>
      </c>
      <c r="K124" s="17" t="e">
        <f t="shared" si="27"/>
        <v>#DIV/0!</v>
      </c>
      <c r="L124" s="18" t="e">
        <f>VLOOKUP(B124,'Table 6'!$A$2:$P$267,16,FALSE)</f>
        <v>#N/A</v>
      </c>
      <c r="M124" s="35" t="str">
        <f t="shared" si="18"/>
        <v/>
      </c>
      <c r="N124" s="35" t="str">
        <f t="shared" si="16"/>
        <v/>
      </c>
      <c r="O124" s="36" t="e">
        <f>HLOOKUP($Q$1,'Table 6'!$A$2:$P$267,B124,FALSE)</f>
        <v>#REF!</v>
      </c>
      <c r="P124" s="35" t="str">
        <f t="shared" si="19"/>
        <v/>
      </c>
      <c r="Q124" s="35" t="str">
        <f t="shared" si="17"/>
        <v/>
      </c>
    </row>
    <row r="125" spans="1:17" s="124" customFormat="1" ht="14.25" customHeight="1">
      <c r="A125" s="143" t="str">
        <f>IF('Values-Valeurs'!A122="","",'Values-Valeurs'!A122)</f>
        <v/>
      </c>
      <c r="B125" s="123" t="e">
        <f>VLOOKUP(A125,Variables!$A:$D,2,FALSE)</f>
        <v>#N/A</v>
      </c>
      <c r="C125" s="175" t="e">
        <f>VLOOKUP(A125,Variables!$A:$D,3,FALSE)</f>
        <v>#N/A</v>
      </c>
      <c r="D125" s="26">
        <f>'Values-Valeurs'!B122</f>
        <v>0</v>
      </c>
      <c r="E125" s="26">
        <f>'Values-Valeurs'!C122</f>
        <v>0</v>
      </c>
      <c r="F125" s="26">
        <f>'Values-Valeurs'!D122</f>
        <v>0</v>
      </c>
      <c r="G125" s="26">
        <f>'Values-Valeurs'!E122</f>
        <v>0</v>
      </c>
      <c r="H125" s="16">
        <f t="shared" si="14"/>
        <v>0</v>
      </c>
      <c r="I125" s="16">
        <f t="shared" si="15"/>
        <v>0</v>
      </c>
      <c r="J125" s="17" t="e">
        <f t="shared" si="26"/>
        <v>#DIV/0!</v>
      </c>
      <c r="K125" s="17" t="e">
        <f t="shared" si="27"/>
        <v>#DIV/0!</v>
      </c>
      <c r="L125" s="18" t="e">
        <f>VLOOKUP(B125,'Table 6'!$A$2:$P$267,16,FALSE)</f>
        <v>#N/A</v>
      </c>
      <c r="M125" s="35" t="str">
        <f t="shared" si="18"/>
        <v/>
      </c>
      <c r="N125" s="35" t="str">
        <f t="shared" si="16"/>
        <v/>
      </c>
      <c r="O125" s="36" t="e">
        <f>HLOOKUP($Q$1,'Table 6'!$A$2:$P$267,B125,FALSE)</f>
        <v>#REF!</v>
      </c>
      <c r="P125" s="35" t="str">
        <f t="shared" si="19"/>
        <v/>
      </c>
      <c r="Q125" s="35" t="str">
        <f t="shared" si="17"/>
        <v/>
      </c>
    </row>
    <row r="126" spans="1:17" s="124" customFormat="1" ht="14.25" customHeight="1">
      <c r="A126" s="143" t="str">
        <f>IF('Values-Valeurs'!A123="","",'Values-Valeurs'!A123)</f>
        <v/>
      </c>
      <c r="B126" s="123" t="e">
        <f>VLOOKUP(A126,Variables!$A:$D,2,FALSE)</f>
        <v>#N/A</v>
      </c>
      <c r="C126" s="175" t="e">
        <f>VLOOKUP(A126,Variables!$A:$D,3,FALSE)</f>
        <v>#N/A</v>
      </c>
      <c r="D126" s="26">
        <f>'Values-Valeurs'!B123</f>
        <v>0</v>
      </c>
      <c r="E126" s="26">
        <f>'Values-Valeurs'!C123</f>
        <v>0</v>
      </c>
      <c r="F126" s="26">
        <f>'Values-Valeurs'!D123</f>
        <v>0</v>
      </c>
      <c r="G126" s="26">
        <f>'Values-Valeurs'!E123</f>
        <v>0</v>
      </c>
      <c r="H126" s="16">
        <f t="shared" si="14"/>
        <v>0</v>
      </c>
      <c r="I126" s="16">
        <f t="shared" si="15"/>
        <v>0</v>
      </c>
      <c r="J126" s="17" t="e">
        <f t="shared" si="26"/>
        <v>#DIV/0!</v>
      </c>
      <c r="K126" s="17" t="e">
        <f t="shared" si="27"/>
        <v>#DIV/0!</v>
      </c>
      <c r="L126" s="18" t="e">
        <f>VLOOKUP(B126,'Table 6'!$A$2:$P$267,16,FALSE)</f>
        <v>#N/A</v>
      </c>
      <c r="M126" s="35" t="str">
        <f t="shared" si="18"/>
        <v/>
      </c>
      <c r="N126" s="35" t="str">
        <f t="shared" si="16"/>
        <v/>
      </c>
      <c r="O126" s="36" t="e">
        <f>HLOOKUP($Q$1,'Table 6'!$A$2:$P$267,B126,FALSE)</f>
        <v>#REF!</v>
      </c>
      <c r="P126" s="35" t="str">
        <f t="shared" si="19"/>
        <v/>
      </c>
      <c r="Q126" s="35" t="str">
        <f t="shared" si="17"/>
        <v/>
      </c>
    </row>
    <row r="127" spans="1:17" s="124" customFormat="1" ht="14.25" customHeight="1">
      <c r="A127" s="143" t="str">
        <f>IF('Values-Valeurs'!A124="","",'Values-Valeurs'!A124)</f>
        <v/>
      </c>
      <c r="B127" s="123" t="e">
        <f>VLOOKUP(A127,Variables!$A:$D,2,FALSE)</f>
        <v>#N/A</v>
      </c>
      <c r="C127" s="175" t="e">
        <f>VLOOKUP(A127,Variables!$A:$D,3,FALSE)</f>
        <v>#N/A</v>
      </c>
      <c r="D127" s="26">
        <f>'Values-Valeurs'!B124</f>
        <v>0</v>
      </c>
      <c r="E127" s="26">
        <f>'Values-Valeurs'!C124</f>
        <v>0</v>
      </c>
      <c r="F127" s="26">
        <f>'Values-Valeurs'!D124</f>
        <v>0</v>
      </c>
      <c r="G127" s="26">
        <f>'Values-Valeurs'!E124</f>
        <v>0</v>
      </c>
      <c r="H127" s="16">
        <f t="shared" ref="H127:H184" si="28">D127+E127</f>
        <v>0</v>
      </c>
      <c r="I127" s="16">
        <f t="shared" ref="I127:I184" si="29">D127+E127+F127</f>
        <v>0</v>
      </c>
      <c r="J127" s="17" t="e">
        <f t="shared" si="26"/>
        <v>#DIV/0!</v>
      </c>
      <c r="K127" s="17" t="e">
        <f t="shared" si="27"/>
        <v>#DIV/0!</v>
      </c>
      <c r="L127" s="18" t="e">
        <f>VLOOKUP(B127,'Table 6'!$A$2:$P$267,16,FALSE)</f>
        <v>#N/A</v>
      </c>
      <c r="M127" s="35" t="str">
        <f t="shared" si="18"/>
        <v/>
      </c>
      <c r="N127" s="35" t="str">
        <f t="shared" ref="N127:N184" si="30">IF(I127=0,"",(IF(AND(M127&lt;=0.05,K127*100&gt;L127),"Alert",IF(AND(M127&lt;=0.05,K127*100&lt;L127),"protective",""))))</f>
        <v/>
      </c>
      <c r="O127" s="36" t="e">
        <f>HLOOKUP($Q$1,'Table 6'!$A$2:$P$267,B127,FALSE)</f>
        <v>#REF!</v>
      </c>
      <c r="P127" s="35" t="str">
        <f t="shared" si="19"/>
        <v/>
      </c>
      <c r="Q127" s="35" t="str">
        <f t="shared" ref="Q127:Q184" si="31">IF(I127=0,"",(IF(AND(P127&lt;=0.05,K127*100&gt;O127),"Alert",IF(AND(P127&lt;=0.05,K127*100&lt;O127),"protective",""))))</f>
        <v/>
      </c>
    </row>
    <row r="128" spans="1:17" s="124" customFormat="1" ht="14.25" customHeight="1">
      <c r="A128" s="143" t="str">
        <f>IF('Values-Valeurs'!A125="","",'Values-Valeurs'!A125)</f>
        <v/>
      </c>
      <c r="B128" s="123" t="e">
        <f>VLOOKUP(A128,Variables!$A:$D,2,FALSE)</f>
        <v>#N/A</v>
      </c>
      <c r="C128" s="175" t="e">
        <f>VLOOKUP(A128,Variables!$A:$D,3,FALSE)</f>
        <v>#N/A</v>
      </c>
      <c r="D128" s="26">
        <f>'Values-Valeurs'!B125</f>
        <v>0</v>
      </c>
      <c r="E128" s="26">
        <f>'Values-Valeurs'!C125</f>
        <v>0</v>
      </c>
      <c r="F128" s="26">
        <f>'Values-Valeurs'!D125</f>
        <v>0</v>
      </c>
      <c r="G128" s="26">
        <f>'Values-Valeurs'!E125</f>
        <v>0</v>
      </c>
      <c r="H128" s="16">
        <f t="shared" si="28"/>
        <v>0</v>
      </c>
      <c r="I128" s="16">
        <f t="shared" si="29"/>
        <v>0</v>
      </c>
      <c r="J128" s="17" t="e">
        <f t="shared" si="26"/>
        <v>#DIV/0!</v>
      </c>
      <c r="K128" s="17" t="e">
        <f t="shared" si="27"/>
        <v>#DIV/0!</v>
      </c>
      <c r="L128" s="18" t="e">
        <f>VLOOKUP(B128,'Table 6'!$A$2:$P$267,16,FALSE)</f>
        <v>#N/A</v>
      </c>
      <c r="M128" s="35" t="str">
        <f t="shared" si="18"/>
        <v/>
      </c>
      <c r="N128" s="35" t="str">
        <f t="shared" si="30"/>
        <v/>
      </c>
      <c r="O128" s="36" t="e">
        <f>HLOOKUP($Q$1,'Table 6'!$A$2:$P$267,B128,FALSE)</f>
        <v>#REF!</v>
      </c>
      <c r="P128" s="35" t="str">
        <f t="shared" si="19"/>
        <v/>
      </c>
      <c r="Q128" s="35" t="str">
        <f t="shared" si="31"/>
        <v/>
      </c>
    </row>
    <row r="129" spans="1:17" s="124" customFormat="1" ht="14.25" customHeight="1">
      <c r="A129" s="143" t="str">
        <f>IF('Values-Valeurs'!A126="","",'Values-Valeurs'!A126)</f>
        <v/>
      </c>
      <c r="B129" s="123" t="e">
        <f>VLOOKUP(A129,Variables!$A:$D,2,FALSE)</f>
        <v>#N/A</v>
      </c>
      <c r="C129" s="175" t="e">
        <f>VLOOKUP(A129,Variables!$A:$D,3,FALSE)</f>
        <v>#N/A</v>
      </c>
      <c r="D129" s="26">
        <f>'Values-Valeurs'!B126</f>
        <v>0</v>
      </c>
      <c r="E129" s="26">
        <f>'Values-Valeurs'!C126</f>
        <v>0</v>
      </c>
      <c r="F129" s="26">
        <f>'Values-Valeurs'!D126</f>
        <v>0</v>
      </c>
      <c r="G129" s="26">
        <f>'Values-Valeurs'!E126</f>
        <v>0</v>
      </c>
      <c r="H129" s="16">
        <f t="shared" si="28"/>
        <v>0</v>
      </c>
      <c r="I129" s="16">
        <f t="shared" si="29"/>
        <v>0</v>
      </c>
      <c r="J129" s="17" t="e">
        <f t="shared" si="26"/>
        <v>#DIV/0!</v>
      </c>
      <c r="K129" s="17" t="e">
        <f t="shared" si="27"/>
        <v>#DIV/0!</v>
      </c>
      <c r="L129" s="18" t="e">
        <f>VLOOKUP(B129,'Table 6'!$A$2:$P$267,16,FALSE)</f>
        <v>#N/A</v>
      </c>
      <c r="M129" s="35" t="str">
        <f t="shared" si="18"/>
        <v/>
      </c>
      <c r="N129" s="35" t="str">
        <f t="shared" si="30"/>
        <v/>
      </c>
      <c r="O129" s="36" t="e">
        <f>HLOOKUP($Q$1,'Table 6'!$A$2:$P$267,B129,FALSE)</f>
        <v>#REF!</v>
      </c>
      <c r="P129" s="35" t="str">
        <f t="shared" si="19"/>
        <v/>
      </c>
      <c r="Q129" s="35" t="str">
        <f t="shared" si="31"/>
        <v/>
      </c>
    </row>
    <row r="130" spans="1:17" s="124" customFormat="1" ht="14.25" customHeight="1">
      <c r="A130" s="143" t="str">
        <f>IF('Values-Valeurs'!A127="","",'Values-Valeurs'!A127)</f>
        <v/>
      </c>
      <c r="B130" s="123" t="e">
        <f>VLOOKUP(A130,Variables!$A:$D,2,FALSE)</f>
        <v>#N/A</v>
      </c>
      <c r="C130" s="175" t="e">
        <f>VLOOKUP(A130,Variables!$A:$D,3,FALSE)</f>
        <v>#N/A</v>
      </c>
      <c r="D130" s="26">
        <f>'Values-Valeurs'!B127</f>
        <v>0</v>
      </c>
      <c r="E130" s="26">
        <f>'Values-Valeurs'!C127</f>
        <v>0</v>
      </c>
      <c r="F130" s="26">
        <f>'Values-Valeurs'!D127</f>
        <v>0</v>
      </c>
      <c r="G130" s="26">
        <f>'Values-Valeurs'!E127</f>
        <v>0</v>
      </c>
      <c r="H130" s="16">
        <f t="shared" si="28"/>
        <v>0</v>
      </c>
      <c r="I130" s="16">
        <f t="shared" si="29"/>
        <v>0</v>
      </c>
      <c r="J130" s="17" t="e">
        <f t="shared" si="26"/>
        <v>#DIV/0!</v>
      </c>
      <c r="K130" s="17" t="e">
        <f t="shared" si="27"/>
        <v>#DIV/0!</v>
      </c>
      <c r="L130" s="18" t="e">
        <f>VLOOKUP(B130,'Table 6'!$A$2:$P$267,16,FALSE)</f>
        <v>#N/A</v>
      </c>
      <c r="M130" s="35" t="str">
        <f t="shared" si="18"/>
        <v/>
      </c>
      <c r="N130" s="35" t="str">
        <f t="shared" si="30"/>
        <v/>
      </c>
      <c r="O130" s="36" t="e">
        <f>HLOOKUP($Q$1,'Table 6'!$A$2:$P$267,B130,FALSE)</f>
        <v>#REF!</v>
      </c>
      <c r="P130" s="35" t="str">
        <f t="shared" si="19"/>
        <v/>
      </c>
      <c r="Q130" s="35" t="str">
        <f t="shared" si="31"/>
        <v/>
      </c>
    </row>
    <row r="131" spans="1:17" s="124" customFormat="1" ht="14.25" customHeight="1">
      <c r="A131" s="143" t="str">
        <f>IF('Values-Valeurs'!A128="","",'Values-Valeurs'!A128)</f>
        <v/>
      </c>
      <c r="B131" s="123" t="e">
        <f>VLOOKUP(A131,Variables!$A:$D,2,FALSE)</f>
        <v>#N/A</v>
      </c>
      <c r="C131" s="175" t="e">
        <f>VLOOKUP(A131,Variables!$A:$D,3,FALSE)</f>
        <v>#N/A</v>
      </c>
      <c r="D131" s="26">
        <f>'Values-Valeurs'!B128</f>
        <v>0</v>
      </c>
      <c r="E131" s="26">
        <f>'Values-Valeurs'!C128</f>
        <v>0</v>
      </c>
      <c r="F131" s="26">
        <f>'Values-Valeurs'!D128</f>
        <v>0</v>
      </c>
      <c r="G131" s="26">
        <f>'Values-Valeurs'!E128</f>
        <v>0</v>
      </c>
      <c r="H131" s="16">
        <f t="shared" si="28"/>
        <v>0</v>
      </c>
      <c r="I131" s="16">
        <f t="shared" si="29"/>
        <v>0</v>
      </c>
      <c r="J131" s="17" t="e">
        <f t="shared" ref="J131:J139" si="32">IF((COUNTA(D131)=0),0,(D131)/(D131+F131))</f>
        <v>#DIV/0!</v>
      </c>
      <c r="K131" s="17" t="e">
        <f t="shared" ref="K131:K139" si="33">IF((COUNTA(D131:E131)=0),0,(D131+E131)/(D131+E131+F131))</f>
        <v>#DIV/0!</v>
      </c>
      <c r="L131" s="18" t="e">
        <f>VLOOKUP(B131,'Table 6'!$A$2:$P$267,16,FALSE)</f>
        <v>#N/A</v>
      </c>
      <c r="M131" s="35" t="str">
        <f t="shared" si="18"/>
        <v/>
      </c>
      <c r="N131" s="35" t="str">
        <f t="shared" si="30"/>
        <v/>
      </c>
      <c r="O131" s="36" t="e">
        <f>HLOOKUP($Q$1,'Table 6'!$A$2:$P$267,B131,FALSE)</f>
        <v>#REF!</v>
      </c>
      <c r="P131" s="35" t="str">
        <f t="shared" si="19"/>
        <v/>
      </c>
      <c r="Q131" s="35" t="str">
        <f t="shared" si="31"/>
        <v/>
      </c>
    </row>
    <row r="132" spans="1:17" s="124" customFormat="1" ht="14.25" customHeight="1">
      <c r="A132" s="143" t="str">
        <f>IF('Values-Valeurs'!A129="","",'Values-Valeurs'!A129)</f>
        <v/>
      </c>
      <c r="B132" s="123" t="e">
        <f>VLOOKUP(A132,Variables!$A:$D,2,FALSE)</f>
        <v>#N/A</v>
      </c>
      <c r="C132" s="175" t="e">
        <f>VLOOKUP(A132,Variables!$A:$D,3,FALSE)</f>
        <v>#N/A</v>
      </c>
      <c r="D132" s="26">
        <f>'Values-Valeurs'!B129</f>
        <v>0</v>
      </c>
      <c r="E132" s="26">
        <f>'Values-Valeurs'!C129</f>
        <v>0</v>
      </c>
      <c r="F132" s="26">
        <f>'Values-Valeurs'!D129</f>
        <v>0</v>
      </c>
      <c r="G132" s="26">
        <f>'Values-Valeurs'!E129</f>
        <v>0</v>
      </c>
      <c r="H132" s="16">
        <f t="shared" si="28"/>
        <v>0</v>
      </c>
      <c r="I132" s="16">
        <f t="shared" si="29"/>
        <v>0</v>
      </c>
      <c r="J132" s="17" t="e">
        <f t="shared" si="32"/>
        <v>#DIV/0!</v>
      </c>
      <c r="K132" s="17" t="e">
        <f t="shared" si="33"/>
        <v>#DIV/0!</v>
      </c>
      <c r="L132" s="18" t="e">
        <f>VLOOKUP(B132,'Table 6'!$A$2:$P$267,16,FALSE)</f>
        <v>#N/A</v>
      </c>
      <c r="M132" s="35" t="str">
        <f t="shared" si="18"/>
        <v/>
      </c>
      <c r="N132" s="35" t="str">
        <f t="shared" si="30"/>
        <v/>
      </c>
      <c r="O132" s="36" t="e">
        <f>HLOOKUP($Q$1,'Table 6'!$A$2:$P$267,B132,FALSE)</f>
        <v>#REF!</v>
      </c>
      <c r="P132" s="35" t="str">
        <f t="shared" si="19"/>
        <v/>
      </c>
      <c r="Q132" s="35" t="str">
        <f t="shared" si="31"/>
        <v/>
      </c>
    </row>
    <row r="133" spans="1:17" s="124" customFormat="1" ht="14.25" customHeight="1">
      <c r="A133" s="143" t="str">
        <f>IF('Values-Valeurs'!A130="","",'Values-Valeurs'!A130)</f>
        <v/>
      </c>
      <c r="B133" s="123" t="e">
        <f>VLOOKUP(A133,Variables!$A:$D,2,FALSE)</f>
        <v>#N/A</v>
      </c>
      <c r="C133" s="175" t="e">
        <f>VLOOKUP(A133,Variables!$A:$D,3,FALSE)</f>
        <v>#N/A</v>
      </c>
      <c r="D133" s="26">
        <f>'Values-Valeurs'!B130</f>
        <v>0</v>
      </c>
      <c r="E133" s="26">
        <f>'Values-Valeurs'!C130</f>
        <v>0</v>
      </c>
      <c r="F133" s="26">
        <f>'Values-Valeurs'!D130</f>
        <v>0</v>
      </c>
      <c r="G133" s="26">
        <f>'Values-Valeurs'!E130</f>
        <v>0</v>
      </c>
      <c r="H133" s="16">
        <f t="shared" si="28"/>
        <v>0</v>
      </c>
      <c r="I133" s="16">
        <f t="shared" si="29"/>
        <v>0</v>
      </c>
      <c r="J133" s="17" t="e">
        <f t="shared" si="32"/>
        <v>#DIV/0!</v>
      </c>
      <c r="K133" s="17" t="e">
        <f t="shared" si="33"/>
        <v>#DIV/0!</v>
      </c>
      <c r="L133" s="18" t="e">
        <f>VLOOKUP(B133,'Table 6'!$A$2:$P$267,16,FALSE)</f>
        <v>#N/A</v>
      </c>
      <c r="M133" s="35" t="str">
        <f t="shared" si="18"/>
        <v/>
      </c>
      <c r="N133" s="35" t="str">
        <f t="shared" si="30"/>
        <v/>
      </c>
      <c r="O133" s="36" t="e">
        <f>HLOOKUP($Q$1,'Table 6'!$A$2:$P$267,B133,FALSE)</f>
        <v>#REF!</v>
      </c>
      <c r="P133" s="35" t="str">
        <f t="shared" si="19"/>
        <v/>
      </c>
      <c r="Q133" s="35" t="str">
        <f t="shared" si="31"/>
        <v/>
      </c>
    </row>
    <row r="134" spans="1:17" s="124" customFormat="1" ht="14.25" customHeight="1">
      <c r="A134" s="143" t="str">
        <f>IF('Values-Valeurs'!A131="","",'Values-Valeurs'!A131)</f>
        <v/>
      </c>
      <c r="B134" s="123" t="e">
        <f>VLOOKUP(A134,Variables!$A:$D,2,FALSE)</f>
        <v>#N/A</v>
      </c>
      <c r="C134" s="175" t="e">
        <f>VLOOKUP(A134,Variables!$A:$D,3,FALSE)</f>
        <v>#N/A</v>
      </c>
      <c r="D134" s="26">
        <f>'Values-Valeurs'!B131</f>
        <v>0</v>
      </c>
      <c r="E134" s="26">
        <f>'Values-Valeurs'!C131</f>
        <v>0</v>
      </c>
      <c r="F134" s="26">
        <f>'Values-Valeurs'!D131</f>
        <v>0</v>
      </c>
      <c r="G134" s="26">
        <f>'Values-Valeurs'!E131</f>
        <v>0</v>
      </c>
      <c r="H134" s="16">
        <f t="shared" si="28"/>
        <v>0</v>
      </c>
      <c r="I134" s="16">
        <f t="shared" si="29"/>
        <v>0</v>
      </c>
      <c r="J134" s="17" t="e">
        <f t="shared" si="32"/>
        <v>#DIV/0!</v>
      </c>
      <c r="K134" s="17" t="e">
        <f t="shared" si="33"/>
        <v>#DIV/0!</v>
      </c>
      <c r="L134" s="18" t="e">
        <f>VLOOKUP(B134,'Table 6'!$A$2:$P$267,16,FALSE)</f>
        <v>#N/A</v>
      </c>
      <c r="M134" s="35" t="str">
        <f t="shared" ref="M134:M197" si="34">IF(I134=0,"",IF(L134="no data","",((IF(AND($H134&lt;=$I134,$H134&gt;=0),BINOMDIST($H134,$I134,L134/100,0),"")))))</f>
        <v/>
      </c>
      <c r="N134" s="35" t="str">
        <f t="shared" si="30"/>
        <v/>
      </c>
      <c r="O134" s="36" t="e">
        <f>HLOOKUP($Q$1,'Table 6'!$A$2:$P$267,B134,FALSE)</f>
        <v>#REF!</v>
      </c>
      <c r="P134" s="35" t="str">
        <f t="shared" ref="P134:P197" si="35">IF(I134=0,"",IF(O134="no data","",(IF(AND($H134&lt;=$I134,$H134&gt;=0),BINOMDIST($H134,$I134,O134/100,0),""))))</f>
        <v/>
      </c>
      <c r="Q134" s="35" t="str">
        <f t="shared" si="31"/>
        <v/>
      </c>
    </row>
    <row r="135" spans="1:17" s="124" customFormat="1" ht="14.25" customHeight="1">
      <c r="A135" s="143" t="str">
        <f>IF('Values-Valeurs'!A132="","",'Values-Valeurs'!A132)</f>
        <v/>
      </c>
      <c r="B135" s="123" t="e">
        <f>VLOOKUP(A135,Variables!$A:$D,2,FALSE)</f>
        <v>#N/A</v>
      </c>
      <c r="C135" s="175" t="e">
        <f>VLOOKUP(A135,Variables!$A:$D,3,FALSE)</f>
        <v>#N/A</v>
      </c>
      <c r="D135" s="26">
        <f>'Values-Valeurs'!B132</f>
        <v>0</v>
      </c>
      <c r="E135" s="26">
        <f>'Values-Valeurs'!C132</f>
        <v>0</v>
      </c>
      <c r="F135" s="26">
        <f>'Values-Valeurs'!D132</f>
        <v>0</v>
      </c>
      <c r="G135" s="26">
        <f>'Values-Valeurs'!E132</f>
        <v>0</v>
      </c>
      <c r="H135" s="16">
        <f t="shared" si="28"/>
        <v>0</v>
      </c>
      <c r="I135" s="16">
        <f t="shared" si="29"/>
        <v>0</v>
      </c>
      <c r="J135" s="17" t="e">
        <f t="shared" si="32"/>
        <v>#DIV/0!</v>
      </c>
      <c r="K135" s="17" t="e">
        <f t="shared" si="33"/>
        <v>#DIV/0!</v>
      </c>
      <c r="L135" s="18" t="e">
        <f>VLOOKUP(B135,'Table 6'!$A$2:$P$267,16,FALSE)</f>
        <v>#N/A</v>
      </c>
      <c r="M135" s="35" t="str">
        <f t="shared" si="34"/>
        <v/>
      </c>
      <c r="N135" s="35" t="str">
        <f t="shared" si="30"/>
        <v/>
      </c>
      <c r="O135" s="36" t="e">
        <f>HLOOKUP($Q$1,'Table 6'!$A$2:$P$267,B135,FALSE)</f>
        <v>#REF!</v>
      </c>
      <c r="P135" s="35" t="str">
        <f t="shared" si="35"/>
        <v/>
      </c>
      <c r="Q135" s="35" t="str">
        <f t="shared" si="31"/>
        <v/>
      </c>
    </row>
    <row r="136" spans="1:17" s="124" customFormat="1" ht="14.25" customHeight="1">
      <c r="A136" s="143" t="str">
        <f>IF('Values-Valeurs'!A133="","",'Values-Valeurs'!A133)</f>
        <v/>
      </c>
      <c r="B136" s="123" t="e">
        <f>VLOOKUP(A136,Variables!$A:$D,2,FALSE)</f>
        <v>#N/A</v>
      </c>
      <c r="C136" s="175" t="e">
        <f>VLOOKUP(A136,Variables!$A:$D,3,FALSE)</f>
        <v>#N/A</v>
      </c>
      <c r="D136" s="26">
        <f>'Values-Valeurs'!B133</f>
        <v>0</v>
      </c>
      <c r="E136" s="26">
        <f>'Values-Valeurs'!C133</f>
        <v>0</v>
      </c>
      <c r="F136" s="26">
        <f>'Values-Valeurs'!D133</f>
        <v>0</v>
      </c>
      <c r="G136" s="26">
        <f>'Values-Valeurs'!E133</f>
        <v>0</v>
      </c>
      <c r="H136" s="16">
        <f t="shared" si="28"/>
        <v>0</v>
      </c>
      <c r="I136" s="16">
        <f t="shared" si="29"/>
        <v>0</v>
      </c>
      <c r="J136" s="17" t="e">
        <f t="shared" si="32"/>
        <v>#DIV/0!</v>
      </c>
      <c r="K136" s="17" t="e">
        <f t="shared" si="33"/>
        <v>#DIV/0!</v>
      </c>
      <c r="L136" s="18" t="e">
        <f>VLOOKUP(B136,'Table 6'!$A$2:$P$267,16,FALSE)</f>
        <v>#N/A</v>
      </c>
      <c r="M136" s="35" t="str">
        <f t="shared" si="34"/>
        <v/>
      </c>
      <c r="N136" s="35" t="str">
        <f t="shared" si="30"/>
        <v/>
      </c>
      <c r="O136" s="36" t="e">
        <f>HLOOKUP($Q$1,'Table 6'!$A$2:$P$267,B136,FALSE)</f>
        <v>#REF!</v>
      </c>
      <c r="P136" s="35" t="str">
        <f t="shared" si="35"/>
        <v/>
      </c>
      <c r="Q136" s="35" t="str">
        <f t="shared" si="31"/>
        <v/>
      </c>
    </row>
    <row r="137" spans="1:17" s="124" customFormat="1" ht="14.25" customHeight="1">
      <c r="A137" s="143" t="str">
        <f>IF('Values-Valeurs'!A134="","",'Values-Valeurs'!A134)</f>
        <v/>
      </c>
      <c r="B137" s="123" t="e">
        <f>VLOOKUP(A137,Variables!$A:$D,2,FALSE)</f>
        <v>#N/A</v>
      </c>
      <c r="C137" s="175" t="e">
        <f>VLOOKUP(A137,Variables!$A:$D,3,FALSE)</f>
        <v>#N/A</v>
      </c>
      <c r="D137" s="26">
        <f>'Values-Valeurs'!B134</f>
        <v>0</v>
      </c>
      <c r="E137" s="26">
        <f>'Values-Valeurs'!C134</f>
        <v>0</v>
      </c>
      <c r="F137" s="26">
        <f>'Values-Valeurs'!D134</f>
        <v>0</v>
      </c>
      <c r="G137" s="26">
        <f>'Values-Valeurs'!E134</f>
        <v>0</v>
      </c>
      <c r="H137" s="16">
        <f t="shared" si="28"/>
        <v>0</v>
      </c>
      <c r="I137" s="16">
        <f t="shared" si="29"/>
        <v>0</v>
      </c>
      <c r="J137" s="17" t="e">
        <f t="shared" si="32"/>
        <v>#DIV/0!</v>
      </c>
      <c r="K137" s="17" t="e">
        <f t="shared" si="33"/>
        <v>#DIV/0!</v>
      </c>
      <c r="L137" s="18" t="e">
        <f>VLOOKUP(B137,'Table 6'!$A$2:$P$267,16,FALSE)</f>
        <v>#N/A</v>
      </c>
      <c r="M137" s="35" t="str">
        <f t="shared" si="34"/>
        <v/>
      </c>
      <c r="N137" s="35" t="str">
        <f t="shared" si="30"/>
        <v/>
      </c>
      <c r="O137" s="36" t="e">
        <f>HLOOKUP($Q$1,'Table 6'!$A$2:$P$267,B137,FALSE)</f>
        <v>#REF!</v>
      </c>
      <c r="P137" s="35" t="str">
        <f t="shared" si="35"/>
        <v/>
      </c>
      <c r="Q137" s="35" t="str">
        <f t="shared" si="31"/>
        <v/>
      </c>
    </row>
    <row r="138" spans="1:17" s="124" customFormat="1" ht="14.25" customHeight="1">
      <c r="A138" s="143" t="str">
        <f>IF('Values-Valeurs'!A135="","",'Values-Valeurs'!A135)</f>
        <v/>
      </c>
      <c r="B138" s="123" t="e">
        <f>VLOOKUP(A138,Variables!$A:$D,2,FALSE)</f>
        <v>#N/A</v>
      </c>
      <c r="C138" s="175" t="e">
        <f>VLOOKUP(A138,Variables!$A:$D,3,FALSE)</f>
        <v>#N/A</v>
      </c>
      <c r="D138" s="26">
        <f>'Values-Valeurs'!B135</f>
        <v>0</v>
      </c>
      <c r="E138" s="26">
        <f>'Values-Valeurs'!C135</f>
        <v>0</v>
      </c>
      <c r="F138" s="26">
        <f>'Values-Valeurs'!D135</f>
        <v>0</v>
      </c>
      <c r="G138" s="26">
        <f>'Values-Valeurs'!E135</f>
        <v>0</v>
      </c>
      <c r="H138" s="16">
        <f t="shared" si="28"/>
        <v>0</v>
      </c>
      <c r="I138" s="16">
        <f t="shared" si="29"/>
        <v>0</v>
      </c>
      <c r="J138" s="17" t="e">
        <f t="shared" si="32"/>
        <v>#DIV/0!</v>
      </c>
      <c r="K138" s="17" t="e">
        <f t="shared" si="33"/>
        <v>#DIV/0!</v>
      </c>
      <c r="L138" s="18" t="e">
        <f>VLOOKUP(B138,'Table 6'!$A$2:$P$267,16,FALSE)</f>
        <v>#N/A</v>
      </c>
      <c r="M138" s="35" t="str">
        <f t="shared" si="34"/>
        <v/>
      </c>
      <c r="N138" s="35" t="str">
        <f t="shared" si="30"/>
        <v/>
      </c>
      <c r="O138" s="36" t="e">
        <f>HLOOKUP($Q$1,'Table 6'!$A$2:$P$267,B138,FALSE)</f>
        <v>#REF!</v>
      </c>
      <c r="P138" s="35" t="str">
        <f t="shared" si="35"/>
        <v/>
      </c>
      <c r="Q138" s="35" t="str">
        <f t="shared" si="31"/>
        <v/>
      </c>
    </row>
    <row r="139" spans="1:17" s="124" customFormat="1" ht="14.25" customHeight="1">
      <c r="A139" s="143" t="str">
        <f>IF('Values-Valeurs'!A136="","",'Values-Valeurs'!A136)</f>
        <v/>
      </c>
      <c r="B139" s="123" t="e">
        <f>VLOOKUP(A139,Variables!$A:$D,2,FALSE)</f>
        <v>#N/A</v>
      </c>
      <c r="C139" s="175" t="e">
        <f>VLOOKUP(A139,Variables!$A:$D,3,FALSE)</f>
        <v>#N/A</v>
      </c>
      <c r="D139" s="26">
        <f>'Values-Valeurs'!B136</f>
        <v>0</v>
      </c>
      <c r="E139" s="26">
        <f>'Values-Valeurs'!C136</f>
        <v>0</v>
      </c>
      <c r="F139" s="26">
        <f>'Values-Valeurs'!D136</f>
        <v>0</v>
      </c>
      <c r="G139" s="26">
        <f>'Values-Valeurs'!E136</f>
        <v>0</v>
      </c>
      <c r="H139" s="16">
        <f t="shared" si="28"/>
        <v>0</v>
      </c>
      <c r="I139" s="16">
        <f t="shared" si="29"/>
        <v>0</v>
      </c>
      <c r="J139" s="17" t="e">
        <f t="shared" si="32"/>
        <v>#DIV/0!</v>
      </c>
      <c r="K139" s="17" t="e">
        <f t="shared" si="33"/>
        <v>#DIV/0!</v>
      </c>
      <c r="L139" s="18" t="e">
        <f>VLOOKUP(B139,'Table 6'!$A$2:$P$267,16,FALSE)</f>
        <v>#N/A</v>
      </c>
      <c r="M139" s="35" t="str">
        <f t="shared" si="34"/>
        <v/>
      </c>
      <c r="N139" s="35" t="str">
        <f t="shared" si="30"/>
        <v/>
      </c>
      <c r="O139" s="36" t="e">
        <f>HLOOKUP($Q$1,'Table 6'!$A$2:$P$267,B139,FALSE)</f>
        <v>#REF!</v>
      </c>
      <c r="P139" s="35" t="str">
        <f t="shared" si="35"/>
        <v/>
      </c>
      <c r="Q139" s="35" t="str">
        <f t="shared" si="31"/>
        <v/>
      </c>
    </row>
    <row r="140" spans="1:17" s="124" customFormat="1" ht="14.25" customHeight="1">
      <c r="A140" s="143" t="str">
        <f>IF('Values-Valeurs'!A137="","",'Values-Valeurs'!A137)</f>
        <v/>
      </c>
      <c r="B140" s="123" t="e">
        <f>VLOOKUP(A140,Variables!$A:$D,2,FALSE)</f>
        <v>#N/A</v>
      </c>
      <c r="C140" s="175" t="e">
        <f>VLOOKUP(A140,Variables!$A:$D,3,FALSE)</f>
        <v>#N/A</v>
      </c>
      <c r="D140" s="26">
        <f>'Values-Valeurs'!B137</f>
        <v>0</v>
      </c>
      <c r="E140" s="26">
        <f>'Values-Valeurs'!C137</f>
        <v>0</v>
      </c>
      <c r="F140" s="26">
        <f>'Values-Valeurs'!D137</f>
        <v>0</v>
      </c>
      <c r="G140" s="26">
        <f>'Values-Valeurs'!E137</f>
        <v>0</v>
      </c>
      <c r="H140" s="16">
        <f t="shared" si="28"/>
        <v>0</v>
      </c>
      <c r="I140" s="16">
        <f t="shared" si="29"/>
        <v>0</v>
      </c>
      <c r="J140" s="17" t="e">
        <f t="shared" ref="J140:J148" si="36">IF((COUNTA(D140)=0),0,(D140)/(D140+F140))</f>
        <v>#DIV/0!</v>
      </c>
      <c r="K140" s="17" t="e">
        <f t="shared" ref="K140:K148" si="37">IF((COUNTA(D140:E140)=0),0,(D140+E140)/(D140+E140+F140))</f>
        <v>#DIV/0!</v>
      </c>
      <c r="L140" s="18" t="e">
        <f>VLOOKUP(B140,'Table 6'!$A$2:$P$267,16,FALSE)</f>
        <v>#N/A</v>
      </c>
      <c r="M140" s="35" t="str">
        <f t="shared" si="34"/>
        <v/>
      </c>
      <c r="N140" s="35" t="str">
        <f t="shared" si="30"/>
        <v/>
      </c>
      <c r="O140" s="36" t="e">
        <f>HLOOKUP($Q$1,'Table 6'!$A$2:$P$267,B140,FALSE)</f>
        <v>#REF!</v>
      </c>
      <c r="P140" s="35" t="str">
        <f t="shared" si="35"/>
        <v/>
      </c>
      <c r="Q140" s="35" t="str">
        <f t="shared" si="31"/>
        <v/>
      </c>
    </row>
    <row r="141" spans="1:17" s="124" customFormat="1" ht="14.25" customHeight="1">
      <c r="A141" s="143" t="str">
        <f>IF('Values-Valeurs'!A138="","",'Values-Valeurs'!A138)</f>
        <v/>
      </c>
      <c r="B141" s="123" t="e">
        <f>VLOOKUP(A141,Variables!$A:$D,2,FALSE)</f>
        <v>#N/A</v>
      </c>
      <c r="C141" s="175" t="e">
        <f>VLOOKUP(A141,Variables!$A:$D,3,FALSE)</f>
        <v>#N/A</v>
      </c>
      <c r="D141" s="26">
        <f>'Values-Valeurs'!B138</f>
        <v>0</v>
      </c>
      <c r="E141" s="26">
        <f>'Values-Valeurs'!C138</f>
        <v>0</v>
      </c>
      <c r="F141" s="26">
        <f>'Values-Valeurs'!D138</f>
        <v>0</v>
      </c>
      <c r="G141" s="26">
        <f>'Values-Valeurs'!E138</f>
        <v>0</v>
      </c>
      <c r="H141" s="16">
        <f t="shared" si="28"/>
        <v>0</v>
      </c>
      <c r="I141" s="16">
        <f t="shared" si="29"/>
        <v>0</v>
      </c>
      <c r="J141" s="17" t="e">
        <f t="shared" si="36"/>
        <v>#DIV/0!</v>
      </c>
      <c r="K141" s="17" t="e">
        <f t="shared" si="37"/>
        <v>#DIV/0!</v>
      </c>
      <c r="L141" s="18" t="e">
        <f>VLOOKUP(B141,'Table 6'!$A$2:$P$267,16,FALSE)</f>
        <v>#N/A</v>
      </c>
      <c r="M141" s="35" t="str">
        <f t="shared" si="34"/>
        <v/>
      </c>
      <c r="N141" s="35" t="str">
        <f t="shared" si="30"/>
        <v/>
      </c>
      <c r="O141" s="36" t="e">
        <f>HLOOKUP($Q$1,'Table 6'!$A$2:$P$267,B141,FALSE)</f>
        <v>#REF!</v>
      </c>
      <c r="P141" s="35" t="str">
        <f t="shared" si="35"/>
        <v/>
      </c>
      <c r="Q141" s="35" t="str">
        <f t="shared" si="31"/>
        <v/>
      </c>
    </row>
    <row r="142" spans="1:17" s="124" customFormat="1" ht="14.25" customHeight="1">
      <c r="A142" s="143" t="str">
        <f>IF('Values-Valeurs'!A139="","",'Values-Valeurs'!A139)</f>
        <v/>
      </c>
      <c r="B142" s="123" t="e">
        <f>VLOOKUP(A142,Variables!$A:$D,2,FALSE)</f>
        <v>#N/A</v>
      </c>
      <c r="C142" s="175" t="e">
        <f>VLOOKUP(A142,Variables!$A:$D,3,FALSE)</f>
        <v>#N/A</v>
      </c>
      <c r="D142" s="26">
        <f>'Values-Valeurs'!B139</f>
        <v>0</v>
      </c>
      <c r="E142" s="26">
        <f>'Values-Valeurs'!C139</f>
        <v>0</v>
      </c>
      <c r="F142" s="26">
        <f>'Values-Valeurs'!D139</f>
        <v>0</v>
      </c>
      <c r="G142" s="26">
        <f>'Values-Valeurs'!E139</f>
        <v>0</v>
      </c>
      <c r="H142" s="16">
        <f t="shared" si="28"/>
        <v>0</v>
      </c>
      <c r="I142" s="16">
        <f t="shared" si="29"/>
        <v>0</v>
      </c>
      <c r="J142" s="17" t="e">
        <f t="shared" si="36"/>
        <v>#DIV/0!</v>
      </c>
      <c r="K142" s="17" t="e">
        <f t="shared" si="37"/>
        <v>#DIV/0!</v>
      </c>
      <c r="L142" s="18" t="e">
        <f>VLOOKUP(B142,'Table 6'!$A$2:$P$267,16,FALSE)</f>
        <v>#N/A</v>
      </c>
      <c r="M142" s="35" t="str">
        <f t="shared" si="34"/>
        <v/>
      </c>
      <c r="N142" s="35" t="str">
        <f t="shared" si="30"/>
        <v/>
      </c>
      <c r="O142" s="36" t="e">
        <f>HLOOKUP($Q$1,'Table 6'!$A$2:$P$267,B142,FALSE)</f>
        <v>#REF!</v>
      </c>
      <c r="P142" s="35" t="str">
        <f t="shared" si="35"/>
        <v/>
      </c>
      <c r="Q142" s="35" t="str">
        <f t="shared" si="31"/>
        <v/>
      </c>
    </row>
    <row r="143" spans="1:17" s="124" customFormat="1" ht="14.25" customHeight="1">
      <c r="A143" s="143" t="str">
        <f>IF('Values-Valeurs'!A140="","",'Values-Valeurs'!A140)</f>
        <v/>
      </c>
      <c r="B143" s="123" t="e">
        <f>VLOOKUP(A143,Variables!$A:$D,2,FALSE)</f>
        <v>#N/A</v>
      </c>
      <c r="C143" s="175" t="e">
        <f>VLOOKUP(A143,Variables!$A:$D,3,FALSE)</f>
        <v>#N/A</v>
      </c>
      <c r="D143" s="26">
        <f>'Values-Valeurs'!B140</f>
        <v>0</v>
      </c>
      <c r="E143" s="26">
        <f>'Values-Valeurs'!C140</f>
        <v>0</v>
      </c>
      <c r="F143" s="26">
        <f>'Values-Valeurs'!D140</f>
        <v>0</v>
      </c>
      <c r="G143" s="26">
        <f>'Values-Valeurs'!E140</f>
        <v>0</v>
      </c>
      <c r="H143" s="16">
        <f t="shared" si="28"/>
        <v>0</v>
      </c>
      <c r="I143" s="16">
        <f t="shared" si="29"/>
        <v>0</v>
      </c>
      <c r="J143" s="17" t="e">
        <f t="shared" si="36"/>
        <v>#DIV/0!</v>
      </c>
      <c r="K143" s="17" t="e">
        <f t="shared" si="37"/>
        <v>#DIV/0!</v>
      </c>
      <c r="L143" s="18" t="e">
        <f>VLOOKUP(B143,'Table 6'!$A$2:$P$267,16,FALSE)</f>
        <v>#N/A</v>
      </c>
      <c r="M143" s="35" t="str">
        <f t="shared" si="34"/>
        <v/>
      </c>
      <c r="N143" s="35" t="str">
        <f t="shared" si="30"/>
        <v/>
      </c>
      <c r="O143" s="36" t="e">
        <f>HLOOKUP($Q$1,'Table 6'!$A$2:$P$267,B143,FALSE)</f>
        <v>#REF!</v>
      </c>
      <c r="P143" s="35" t="str">
        <f t="shared" si="35"/>
        <v/>
      </c>
      <c r="Q143" s="35" t="str">
        <f t="shared" si="31"/>
        <v/>
      </c>
    </row>
    <row r="144" spans="1:17" s="124" customFormat="1" ht="14.25" customHeight="1">
      <c r="A144" s="143" t="str">
        <f>IF('Values-Valeurs'!A141="","",'Values-Valeurs'!A141)</f>
        <v/>
      </c>
      <c r="B144" s="123" t="e">
        <f>VLOOKUP(A144,Variables!$A:$D,2,FALSE)</f>
        <v>#N/A</v>
      </c>
      <c r="C144" s="175" t="e">
        <f>VLOOKUP(A144,Variables!$A:$D,3,FALSE)</f>
        <v>#N/A</v>
      </c>
      <c r="D144" s="26">
        <f>'Values-Valeurs'!B141</f>
        <v>0</v>
      </c>
      <c r="E144" s="26">
        <f>'Values-Valeurs'!C141</f>
        <v>0</v>
      </c>
      <c r="F144" s="26">
        <f>'Values-Valeurs'!D141</f>
        <v>0</v>
      </c>
      <c r="G144" s="26">
        <f>'Values-Valeurs'!E141</f>
        <v>0</v>
      </c>
      <c r="H144" s="16">
        <f t="shared" si="28"/>
        <v>0</v>
      </c>
      <c r="I144" s="16">
        <f t="shared" si="29"/>
        <v>0</v>
      </c>
      <c r="J144" s="17" t="e">
        <f t="shared" si="36"/>
        <v>#DIV/0!</v>
      </c>
      <c r="K144" s="17" t="e">
        <f t="shared" si="37"/>
        <v>#DIV/0!</v>
      </c>
      <c r="L144" s="18" t="e">
        <f>VLOOKUP(B144,'Table 6'!$A$2:$P$267,16,FALSE)</f>
        <v>#N/A</v>
      </c>
      <c r="M144" s="35" t="str">
        <f t="shared" si="34"/>
        <v/>
      </c>
      <c r="N144" s="35" t="str">
        <f t="shared" si="30"/>
        <v/>
      </c>
      <c r="O144" s="36" t="e">
        <f>HLOOKUP($Q$1,'Table 6'!$A$2:$P$267,B144,FALSE)</f>
        <v>#REF!</v>
      </c>
      <c r="P144" s="35" t="str">
        <f t="shared" si="35"/>
        <v/>
      </c>
      <c r="Q144" s="35" t="str">
        <f t="shared" si="31"/>
        <v/>
      </c>
    </row>
    <row r="145" spans="1:17" s="124" customFormat="1" ht="14.25" customHeight="1">
      <c r="A145" s="143" t="str">
        <f>IF('Values-Valeurs'!A142="","",'Values-Valeurs'!A142)</f>
        <v/>
      </c>
      <c r="B145" s="123" t="e">
        <f>VLOOKUP(A145,Variables!$A:$D,2,FALSE)</f>
        <v>#N/A</v>
      </c>
      <c r="C145" s="175" t="e">
        <f>VLOOKUP(A145,Variables!$A:$D,3,FALSE)</f>
        <v>#N/A</v>
      </c>
      <c r="D145" s="26">
        <f>'Values-Valeurs'!B142</f>
        <v>0</v>
      </c>
      <c r="E145" s="26">
        <f>'Values-Valeurs'!C142</f>
        <v>0</v>
      </c>
      <c r="F145" s="26">
        <f>'Values-Valeurs'!D142</f>
        <v>0</v>
      </c>
      <c r="G145" s="26">
        <f>'Values-Valeurs'!E142</f>
        <v>0</v>
      </c>
      <c r="H145" s="16">
        <f t="shared" si="28"/>
        <v>0</v>
      </c>
      <c r="I145" s="16">
        <f t="shared" si="29"/>
        <v>0</v>
      </c>
      <c r="J145" s="17" t="e">
        <f t="shared" si="36"/>
        <v>#DIV/0!</v>
      </c>
      <c r="K145" s="17" t="e">
        <f t="shared" si="37"/>
        <v>#DIV/0!</v>
      </c>
      <c r="L145" s="18" t="e">
        <f>VLOOKUP(B145,'Table 6'!$A$2:$P$267,16,FALSE)</f>
        <v>#N/A</v>
      </c>
      <c r="M145" s="35" t="str">
        <f t="shared" si="34"/>
        <v/>
      </c>
      <c r="N145" s="35" t="str">
        <f t="shared" si="30"/>
        <v/>
      </c>
      <c r="O145" s="36" t="e">
        <f>HLOOKUP($Q$1,'Table 6'!$A$2:$P$267,B145,FALSE)</f>
        <v>#REF!</v>
      </c>
      <c r="P145" s="35" t="str">
        <f t="shared" si="35"/>
        <v/>
      </c>
      <c r="Q145" s="35" t="str">
        <f t="shared" si="31"/>
        <v/>
      </c>
    </row>
    <row r="146" spans="1:17" s="124" customFormat="1" ht="14.25" customHeight="1">
      <c r="A146" s="143" t="str">
        <f>IF('Values-Valeurs'!A143="","",'Values-Valeurs'!A143)</f>
        <v/>
      </c>
      <c r="B146" s="123" t="e">
        <f>VLOOKUP(A146,Variables!$A:$D,2,FALSE)</f>
        <v>#N/A</v>
      </c>
      <c r="C146" s="175" t="e">
        <f>VLOOKUP(A146,Variables!$A:$D,3,FALSE)</f>
        <v>#N/A</v>
      </c>
      <c r="D146" s="26">
        <f>'Values-Valeurs'!B143</f>
        <v>0</v>
      </c>
      <c r="E146" s="26">
        <f>'Values-Valeurs'!C143</f>
        <v>0</v>
      </c>
      <c r="F146" s="26">
        <f>'Values-Valeurs'!D143</f>
        <v>0</v>
      </c>
      <c r="G146" s="26">
        <f>'Values-Valeurs'!E143</f>
        <v>0</v>
      </c>
      <c r="H146" s="16">
        <f t="shared" si="28"/>
        <v>0</v>
      </c>
      <c r="I146" s="16">
        <f t="shared" si="29"/>
        <v>0</v>
      </c>
      <c r="J146" s="17" t="e">
        <f t="shared" si="36"/>
        <v>#DIV/0!</v>
      </c>
      <c r="K146" s="17" t="e">
        <f t="shared" si="37"/>
        <v>#DIV/0!</v>
      </c>
      <c r="L146" s="18" t="e">
        <f>VLOOKUP(B146,'Table 6'!$A$2:$P$267,16,FALSE)</f>
        <v>#N/A</v>
      </c>
      <c r="M146" s="35" t="str">
        <f t="shared" si="34"/>
        <v/>
      </c>
      <c r="N146" s="35" t="str">
        <f t="shared" si="30"/>
        <v/>
      </c>
      <c r="O146" s="36" t="e">
        <f>HLOOKUP($Q$1,'Table 6'!$A$2:$P$267,B146,FALSE)</f>
        <v>#REF!</v>
      </c>
      <c r="P146" s="35" t="str">
        <f t="shared" si="35"/>
        <v/>
      </c>
      <c r="Q146" s="35" t="str">
        <f t="shared" si="31"/>
        <v/>
      </c>
    </row>
    <row r="147" spans="1:17" s="124" customFormat="1" ht="14.25" customHeight="1">
      <c r="A147" s="143" t="str">
        <f>IF('Values-Valeurs'!A144="","",'Values-Valeurs'!A144)</f>
        <v/>
      </c>
      <c r="B147" s="123" t="e">
        <f>VLOOKUP(A147,Variables!$A:$D,2,FALSE)</f>
        <v>#N/A</v>
      </c>
      <c r="C147" s="175" t="e">
        <f>VLOOKUP(A147,Variables!$A:$D,3,FALSE)</f>
        <v>#N/A</v>
      </c>
      <c r="D147" s="26">
        <f>'Values-Valeurs'!B144</f>
        <v>0</v>
      </c>
      <c r="E147" s="26">
        <f>'Values-Valeurs'!C144</f>
        <v>0</v>
      </c>
      <c r="F147" s="26">
        <f>'Values-Valeurs'!D144</f>
        <v>0</v>
      </c>
      <c r="G147" s="26">
        <f>'Values-Valeurs'!E144</f>
        <v>0</v>
      </c>
      <c r="H147" s="16">
        <f t="shared" si="28"/>
        <v>0</v>
      </c>
      <c r="I147" s="16">
        <f t="shared" si="29"/>
        <v>0</v>
      </c>
      <c r="J147" s="17" t="e">
        <f t="shared" si="36"/>
        <v>#DIV/0!</v>
      </c>
      <c r="K147" s="17" t="e">
        <f t="shared" si="37"/>
        <v>#DIV/0!</v>
      </c>
      <c r="L147" s="18" t="e">
        <f>VLOOKUP(B147,'Table 6'!$A$2:$P$267,16,FALSE)</f>
        <v>#N/A</v>
      </c>
      <c r="M147" s="35" t="str">
        <f t="shared" si="34"/>
        <v/>
      </c>
      <c r="N147" s="35" t="str">
        <f t="shared" si="30"/>
        <v/>
      </c>
      <c r="O147" s="36" t="e">
        <f>HLOOKUP($Q$1,'Table 6'!$A$2:$P$267,B147,FALSE)</f>
        <v>#REF!</v>
      </c>
      <c r="P147" s="35" t="str">
        <f t="shared" si="35"/>
        <v/>
      </c>
      <c r="Q147" s="35" t="str">
        <f t="shared" si="31"/>
        <v/>
      </c>
    </row>
    <row r="148" spans="1:17" s="124" customFormat="1" ht="14.25" customHeight="1">
      <c r="A148" s="143" t="str">
        <f>IF('Values-Valeurs'!A145="","",'Values-Valeurs'!A145)</f>
        <v/>
      </c>
      <c r="B148" s="123" t="e">
        <f>VLOOKUP(A148,Variables!$A:$D,2,FALSE)</f>
        <v>#N/A</v>
      </c>
      <c r="C148" s="175" t="e">
        <f>VLOOKUP(A148,Variables!$A:$D,3,FALSE)</f>
        <v>#N/A</v>
      </c>
      <c r="D148" s="26">
        <f>'Values-Valeurs'!B145</f>
        <v>0</v>
      </c>
      <c r="E148" s="26">
        <f>'Values-Valeurs'!C145</f>
        <v>0</v>
      </c>
      <c r="F148" s="26">
        <f>'Values-Valeurs'!D145</f>
        <v>0</v>
      </c>
      <c r="G148" s="26">
        <f>'Values-Valeurs'!E145</f>
        <v>0</v>
      </c>
      <c r="H148" s="16">
        <f t="shared" si="28"/>
        <v>0</v>
      </c>
      <c r="I148" s="16">
        <f t="shared" si="29"/>
        <v>0</v>
      </c>
      <c r="J148" s="17" t="e">
        <f t="shared" si="36"/>
        <v>#DIV/0!</v>
      </c>
      <c r="K148" s="17" t="e">
        <f t="shared" si="37"/>
        <v>#DIV/0!</v>
      </c>
      <c r="L148" s="18" t="e">
        <f>VLOOKUP(B148,'Table 6'!$A$2:$P$267,16,FALSE)</f>
        <v>#N/A</v>
      </c>
      <c r="M148" s="35" t="str">
        <f t="shared" si="34"/>
        <v/>
      </c>
      <c r="N148" s="35" t="str">
        <f t="shared" si="30"/>
        <v/>
      </c>
      <c r="O148" s="36" t="e">
        <f>HLOOKUP($Q$1,'Table 6'!$A$2:$P$267,B148,FALSE)</f>
        <v>#REF!</v>
      </c>
      <c r="P148" s="35" t="str">
        <f t="shared" si="35"/>
        <v/>
      </c>
      <c r="Q148" s="35" t="str">
        <f t="shared" si="31"/>
        <v/>
      </c>
    </row>
    <row r="149" spans="1:17" s="124" customFormat="1" ht="14.25" customHeight="1">
      <c r="A149" s="143" t="str">
        <f>IF('Values-Valeurs'!A146="","",'Values-Valeurs'!A146)</f>
        <v/>
      </c>
      <c r="B149" s="123" t="e">
        <f>VLOOKUP(A149,Variables!$A:$D,2,FALSE)</f>
        <v>#N/A</v>
      </c>
      <c r="C149" s="175" t="e">
        <f>VLOOKUP(A149,Variables!$A:$D,3,FALSE)</f>
        <v>#N/A</v>
      </c>
      <c r="D149" s="26">
        <f>'Values-Valeurs'!B146</f>
        <v>0</v>
      </c>
      <c r="E149" s="26">
        <f>'Values-Valeurs'!C146</f>
        <v>0</v>
      </c>
      <c r="F149" s="26">
        <f>'Values-Valeurs'!D146</f>
        <v>0</v>
      </c>
      <c r="G149" s="26">
        <f>'Values-Valeurs'!E146</f>
        <v>0</v>
      </c>
      <c r="H149" s="16">
        <f t="shared" si="28"/>
        <v>0</v>
      </c>
      <c r="I149" s="16">
        <f t="shared" si="29"/>
        <v>0</v>
      </c>
      <c r="J149" s="17" t="e">
        <f t="shared" ref="J149:J160" si="38">IF((COUNTA(D149)=0),0,(D149)/(D149+F149))</f>
        <v>#DIV/0!</v>
      </c>
      <c r="K149" s="17" t="e">
        <f t="shared" ref="K149:K160" si="39">IF((COUNTA(D149:E149)=0),0,(D149+E149)/(D149+E149+F149))</f>
        <v>#DIV/0!</v>
      </c>
      <c r="L149" s="18" t="e">
        <f>VLOOKUP(B149,'Table 6'!$A$2:$P$267,16,FALSE)</f>
        <v>#N/A</v>
      </c>
      <c r="M149" s="35" t="str">
        <f t="shared" si="34"/>
        <v/>
      </c>
      <c r="N149" s="35" t="str">
        <f t="shared" si="30"/>
        <v/>
      </c>
      <c r="O149" s="36" t="e">
        <f>HLOOKUP($Q$1,'Table 6'!$A$2:$P$267,B149,FALSE)</f>
        <v>#REF!</v>
      </c>
      <c r="P149" s="35" t="str">
        <f t="shared" si="35"/>
        <v/>
      </c>
      <c r="Q149" s="35" t="str">
        <f t="shared" si="31"/>
        <v/>
      </c>
    </row>
    <row r="150" spans="1:17" s="124" customFormat="1" ht="14.25" customHeight="1">
      <c r="A150" s="143" t="str">
        <f>IF('Values-Valeurs'!A147="","",'Values-Valeurs'!A147)</f>
        <v/>
      </c>
      <c r="B150" s="123" t="e">
        <f>VLOOKUP(A150,Variables!$A:$D,2,FALSE)</f>
        <v>#N/A</v>
      </c>
      <c r="C150" s="175" t="e">
        <f>VLOOKUP(A150,Variables!$A:$D,3,FALSE)</f>
        <v>#N/A</v>
      </c>
      <c r="D150" s="26">
        <f>'Values-Valeurs'!B147</f>
        <v>0</v>
      </c>
      <c r="E150" s="26">
        <f>'Values-Valeurs'!C147</f>
        <v>0</v>
      </c>
      <c r="F150" s="26">
        <f>'Values-Valeurs'!D147</f>
        <v>0</v>
      </c>
      <c r="G150" s="26">
        <f>'Values-Valeurs'!E147</f>
        <v>0</v>
      </c>
      <c r="H150" s="16">
        <f t="shared" si="28"/>
        <v>0</v>
      </c>
      <c r="I150" s="16">
        <f t="shared" si="29"/>
        <v>0</v>
      </c>
      <c r="J150" s="17" t="e">
        <f t="shared" si="38"/>
        <v>#DIV/0!</v>
      </c>
      <c r="K150" s="17" t="e">
        <f t="shared" si="39"/>
        <v>#DIV/0!</v>
      </c>
      <c r="L150" s="18" t="e">
        <f>VLOOKUP(B150,'Table 6'!$A$2:$P$267,16,FALSE)</f>
        <v>#N/A</v>
      </c>
      <c r="M150" s="35" t="str">
        <f t="shared" si="34"/>
        <v/>
      </c>
      <c r="N150" s="35" t="str">
        <f t="shared" si="30"/>
        <v/>
      </c>
      <c r="O150" s="36" t="e">
        <f>HLOOKUP($Q$1,'Table 6'!$A$2:$P$267,B150,FALSE)</f>
        <v>#REF!</v>
      </c>
      <c r="P150" s="35" t="str">
        <f t="shared" si="35"/>
        <v/>
      </c>
      <c r="Q150" s="35" t="str">
        <f t="shared" si="31"/>
        <v/>
      </c>
    </row>
    <row r="151" spans="1:17" s="124" customFormat="1" ht="14.25" customHeight="1">
      <c r="A151" s="143" t="str">
        <f>IF('Values-Valeurs'!A148="","",'Values-Valeurs'!A148)</f>
        <v/>
      </c>
      <c r="B151" s="123" t="e">
        <f>VLOOKUP(A151,Variables!$A:$D,2,FALSE)</f>
        <v>#N/A</v>
      </c>
      <c r="C151" s="175" t="e">
        <f>VLOOKUP(A151,Variables!$A:$D,3,FALSE)</f>
        <v>#N/A</v>
      </c>
      <c r="D151" s="26">
        <f>'Values-Valeurs'!B148</f>
        <v>0</v>
      </c>
      <c r="E151" s="26">
        <f>'Values-Valeurs'!C148</f>
        <v>0</v>
      </c>
      <c r="F151" s="26">
        <f>'Values-Valeurs'!D148</f>
        <v>0</v>
      </c>
      <c r="G151" s="26">
        <f>'Values-Valeurs'!E148</f>
        <v>0</v>
      </c>
      <c r="H151" s="16">
        <f t="shared" si="28"/>
        <v>0</v>
      </c>
      <c r="I151" s="16">
        <f t="shared" si="29"/>
        <v>0</v>
      </c>
      <c r="J151" s="17" t="e">
        <f t="shared" si="38"/>
        <v>#DIV/0!</v>
      </c>
      <c r="K151" s="17" t="e">
        <f t="shared" si="39"/>
        <v>#DIV/0!</v>
      </c>
      <c r="L151" s="18" t="e">
        <f>VLOOKUP(B151,'Table 6'!$A$2:$P$267,16,FALSE)</f>
        <v>#N/A</v>
      </c>
      <c r="M151" s="35" t="str">
        <f t="shared" si="34"/>
        <v/>
      </c>
      <c r="N151" s="35" t="str">
        <f t="shared" si="30"/>
        <v/>
      </c>
      <c r="O151" s="36" t="e">
        <f>HLOOKUP($Q$1,'Table 6'!$A$2:$P$267,B151,FALSE)</f>
        <v>#REF!</v>
      </c>
      <c r="P151" s="35" t="str">
        <f t="shared" si="35"/>
        <v/>
      </c>
      <c r="Q151" s="35" t="str">
        <f t="shared" si="31"/>
        <v/>
      </c>
    </row>
    <row r="152" spans="1:17" s="124" customFormat="1" ht="14.25" customHeight="1">
      <c r="A152" s="143" t="str">
        <f>IF('Values-Valeurs'!A149="","",'Values-Valeurs'!A149)</f>
        <v/>
      </c>
      <c r="B152" s="123" t="e">
        <f>VLOOKUP(A152,Variables!$A:$D,2,FALSE)</f>
        <v>#N/A</v>
      </c>
      <c r="C152" s="175" t="e">
        <f>VLOOKUP(A152,Variables!$A:$D,3,FALSE)</f>
        <v>#N/A</v>
      </c>
      <c r="D152" s="26">
        <f>'Values-Valeurs'!B149</f>
        <v>0</v>
      </c>
      <c r="E152" s="26">
        <f>'Values-Valeurs'!C149</f>
        <v>0</v>
      </c>
      <c r="F152" s="26">
        <f>'Values-Valeurs'!D149</f>
        <v>0</v>
      </c>
      <c r="G152" s="26">
        <f>'Values-Valeurs'!E149</f>
        <v>0</v>
      </c>
      <c r="H152" s="16">
        <f t="shared" si="28"/>
        <v>0</v>
      </c>
      <c r="I152" s="16">
        <f t="shared" si="29"/>
        <v>0</v>
      </c>
      <c r="J152" s="17" t="e">
        <f t="shared" si="38"/>
        <v>#DIV/0!</v>
      </c>
      <c r="K152" s="17" t="e">
        <f t="shared" si="39"/>
        <v>#DIV/0!</v>
      </c>
      <c r="L152" s="18" t="e">
        <f>VLOOKUP(B152,'Table 6'!$A$2:$P$267,16,FALSE)</f>
        <v>#N/A</v>
      </c>
      <c r="M152" s="35" t="str">
        <f t="shared" si="34"/>
        <v/>
      </c>
      <c r="N152" s="35" t="str">
        <f t="shared" si="30"/>
        <v/>
      </c>
      <c r="O152" s="36" t="e">
        <f>HLOOKUP($Q$1,'Table 6'!$A$2:$P$267,B152,FALSE)</f>
        <v>#REF!</v>
      </c>
      <c r="P152" s="35" t="str">
        <f t="shared" si="35"/>
        <v/>
      </c>
      <c r="Q152" s="35" t="str">
        <f t="shared" si="31"/>
        <v/>
      </c>
    </row>
    <row r="153" spans="1:17" s="124" customFormat="1" ht="14.25" customHeight="1">
      <c r="A153" s="143" t="str">
        <f>IF('Values-Valeurs'!A150="","",'Values-Valeurs'!A150)</f>
        <v/>
      </c>
      <c r="B153" s="123" t="e">
        <f>VLOOKUP(A153,Variables!$A:$D,2,FALSE)</f>
        <v>#N/A</v>
      </c>
      <c r="C153" s="175" t="e">
        <f>VLOOKUP(A153,Variables!$A:$D,3,FALSE)</f>
        <v>#N/A</v>
      </c>
      <c r="D153" s="26">
        <f>'Values-Valeurs'!B150</f>
        <v>0</v>
      </c>
      <c r="E153" s="26">
        <f>'Values-Valeurs'!C150</f>
        <v>0</v>
      </c>
      <c r="F153" s="26">
        <f>'Values-Valeurs'!D150</f>
        <v>0</v>
      </c>
      <c r="G153" s="26">
        <f>'Values-Valeurs'!E150</f>
        <v>0</v>
      </c>
      <c r="H153" s="16">
        <f t="shared" si="28"/>
        <v>0</v>
      </c>
      <c r="I153" s="16">
        <f t="shared" si="29"/>
        <v>0</v>
      </c>
      <c r="J153" s="17" t="e">
        <f t="shared" si="38"/>
        <v>#DIV/0!</v>
      </c>
      <c r="K153" s="17" t="e">
        <f t="shared" si="39"/>
        <v>#DIV/0!</v>
      </c>
      <c r="L153" s="18" t="e">
        <f>VLOOKUP(B153,'Table 6'!$A$2:$P$267,16,FALSE)</f>
        <v>#N/A</v>
      </c>
      <c r="M153" s="35" t="str">
        <f t="shared" si="34"/>
        <v/>
      </c>
      <c r="N153" s="35" t="str">
        <f t="shared" si="30"/>
        <v/>
      </c>
      <c r="O153" s="36" t="e">
        <f>HLOOKUP($Q$1,'Table 6'!$A$2:$P$267,B153,FALSE)</f>
        <v>#REF!</v>
      </c>
      <c r="P153" s="35" t="str">
        <f t="shared" si="35"/>
        <v/>
      </c>
      <c r="Q153" s="35" t="str">
        <f t="shared" si="31"/>
        <v/>
      </c>
    </row>
    <row r="154" spans="1:17" s="124" customFormat="1" ht="14.25" customHeight="1">
      <c r="A154" s="143" t="str">
        <f>IF('Values-Valeurs'!A151="","",'Values-Valeurs'!A151)</f>
        <v/>
      </c>
      <c r="B154" s="123" t="e">
        <f>VLOOKUP(A154,Variables!$A:$D,2,FALSE)</f>
        <v>#N/A</v>
      </c>
      <c r="C154" s="175" t="e">
        <f>VLOOKUP(A154,Variables!$A:$D,3,FALSE)</f>
        <v>#N/A</v>
      </c>
      <c r="D154" s="26">
        <f>'Values-Valeurs'!B151</f>
        <v>0</v>
      </c>
      <c r="E154" s="26">
        <f>'Values-Valeurs'!C151</f>
        <v>0</v>
      </c>
      <c r="F154" s="26">
        <f>'Values-Valeurs'!D151</f>
        <v>0</v>
      </c>
      <c r="G154" s="26">
        <f>'Values-Valeurs'!E151</f>
        <v>0</v>
      </c>
      <c r="H154" s="16">
        <f t="shared" si="28"/>
        <v>0</v>
      </c>
      <c r="I154" s="16">
        <f t="shared" si="29"/>
        <v>0</v>
      </c>
      <c r="J154" s="17" t="e">
        <f t="shared" si="38"/>
        <v>#DIV/0!</v>
      </c>
      <c r="K154" s="17" t="e">
        <f t="shared" si="39"/>
        <v>#DIV/0!</v>
      </c>
      <c r="L154" s="18" t="e">
        <f>VLOOKUP(B154,'Table 6'!$A$2:$P$267,16,FALSE)</f>
        <v>#N/A</v>
      </c>
      <c r="M154" s="35" t="str">
        <f t="shared" si="34"/>
        <v/>
      </c>
      <c r="N154" s="35" t="str">
        <f t="shared" si="30"/>
        <v/>
      </c>
      <c r="O154" s="36" t="e">
        <f>HLOOKUP($Q$1,'Table 6'!$A$2:$P$267,B154,FALSE)</f>
        <v>#REF!</v>
      </c>
      <c r="P154" s="35" t="str">
        <f t="shared" si="35"/>
        <v/>
      </c>
      <c r="Q154" s="35" t="str">
        <f t="shared" si="31"/>
        <v/>
      </c>
    </row>
    <row r="155" spans="1:17" s="124" customFormat="1" ht="14.25" customHeight="1">
      <c r="A155" s="143" t="str">
        <f>IF('Values-Valeurs'!A152="","",'Values-Valeurs'!A152)</f>
        <v/>
      </c>
      <c r="B155" s="123" t="e">
        <f>VLOOKUP(A155,Variables!$A:$D,2,FALSE)</f>
        <v>#N/A</v>
      </c>
      <c r="C155" s="175" t="e">
        <f>VLOOKUP(A155,Variables!$A:$D,3,FALSE)</f>
        <v>#N/A</v>
      </c>
      <c r="D155" s="26">
        <f>'Values-Valeurs'!B152</f>
        <v>0</v>
      </c>
      <c r="E155" s="26">
        <f>'Values-Valeurs'!C152</f>
        <v>0</v>
      </c>
      <c r="F155" s="26">
        <f>'Values-Valeurs'!D152</f>
        <v>0</v>
      </c>
      <c r="G155" s="26">
        <f>'Values-Valeurs'!E152</f>
        <v>0</v>
      </c>
      <c r="H155" s="16">
        <f t="shared" si="28"/>
        <v>0</v>
      </c>
      <c r="I155" s="16">
        <f t="shared" si="29"/>
        <v>0</v>
      </c>
      <c r="J155" s="17" t="e">
        <f t="shared" si="38"/>
        <v>#DIV/0!</v>
      </c>
      <c r="K155" s="17" t="e">
        <f t="shared" si="39"/>
        <v>#DIV/0!</v>
      </c>
      <c r="L155" s="18" t="e">
        <f>VLOOKUP(B155,'Table 6'!$A$2:$P$267,16,FALSE)</f>
        <v>#N/A</v>
      </c>
      <c r="M155" s="35" t="str">
        <f t="shared" si="34"/>
        <v/>
      </c>
      <c r="N155" s="35" t="str">
        <f t="shared" si="30"/>
        <v/>
      </c>
      <c r="O155" s="36" t="e">
        <f>HLOOKUP($Q$1,'Table 6'!$A$2:$P$267,B155,FALSE)</f>
        <v>#REF!</v>
      </c>
      <c r="P155" s="35" t="str">
        <f t="shared" si="35"/>
        <v/>
      </c>
      <c r="Q155" s="35" t="str">
        <f t="shared" si="31"/>
        <v/>
      </c>
    </row>
    <row r="156" spans="1:17" s="124" customFormat="1" ht="14.25" customHeight="1">
      <c r="A156" s="143" t="str">
        <f>IF('Values-Valeurs'!A153="","",'Values-Valeurs'!A153)</f>
        <v/>
      </c>
      <c r="B156" s="123" t="e">
        <f>VLOOKUP(A156,Variables!$A:$D,2,FALSE)</f>
        <v>#N/A</v>
      </c>
      <c r="C156" s="175" t="e">
        <f>VLOOKUP(A156,Variables!$A:$D,3,FALSE)</f>
        <v>#N/A</v>
      </c>
      <c r="D156" s="26">
        <f>'Values-Valeurs'!B153</f>
        <v>0</v>
      </c>
      <c r="E156" s="26">
        <f>'Values-Valeurs'!C153</f>
        <v>0</v>
      </c>
      <c r="F156" s="26">
        <f>'Values-Valeurs'!D153</f>
        <v>0</v>
      </c>
      <c r="G156" s="26">
        <f>'Values-Valeurs'!E153</f>
        <v>0</v>
      </c>
      <c r="H156" s="16">
        <f t="shared" si="28"/>
        <v>0</v>
      </c>
      <c r="I156" s="16">
        <f t="shared" si="29"/>
        <v>0</v>
      </c>
      <c r="J156" s="17" t="e">
        <f t="shared" si="38"/>
        <v>#DIV/0!</v>
      </c>
      <c r="K156" s="17" t="e">
        <f t="shared" si="39"/>
        <v>#DIV/0!</v>
      </c>
      <c r="L156" s="18" t="e">
        <f>VLOOKUP(B156,'Table 6'!$A$2:$P$267,16,FALSE)</f>
        <v>#N/A</v>
      </c>
      <c r="M156" s="35" t="str">
        <f t="shared" si="34"/>
        <v/>
      </c>
      <c r="N156" s="35" t="str">
        <f t="shared" si="30"/>
        <v/>
      </c>
      <c r="O156" s="36" t="e">
        <f>HLOOKUP($Q$1,'Table 6'!$A$2:$P$267,B156,FALSE)</f>
        <v>#REF!</v>
      </c>
      <c r="P156" s="35" t="str">
        <f t="shared" si="35"/>
        <v/>
      </c>
      <c r="Q156" s="35" t="str">
        <f t="shared" si="31"/>
        <v/>
      </c>
    </row>
    <row r="157" spans="1:17" s="124" customFormat="1" ht="14.25" customHeight="1">
      <c r="A157" s="143" t="str">
        <f>IF('Values-Valeurs'!A154="","",'Values-Valeurs'!A154)</f>
        <v/>
      </c>
      <c r="B157" s="123" t="e">
        <f>VLOOKUP(A157,Variables!$A:$D,2,FALSE)</f>
        <v>#N/A</v>
      </c>
      <c r="C157" s="175" t="e">
        <f>VLOOKUP(A157,Variables!$A:$D,3,FALSE)</f>
        <v>#N/A</v>
      </c>
      <c r="D157" s="26">
        <f>'Values-Valeurs'!B154</f>
        <v>0</v>
      </c>
      <c r="E157" s="26">
        <f>'Values-Valeurs'!C154</f>
        <v>0</v>
      </c>
      <c r="F157" s="26">
        <f>'Values-Valeurs'!D154</f>
        <v>0</v>
      </c>
      <c r="G157" s="26">
        <f>'Values-Valeurs'!E154</f>
        <v>0</v>
      </c>
      <c r="H157" s="16">
        <f t="shared" si="28"/>
        <v>0</v>
      </c>
      <c r="I157" s="16">
        <f t="shared" si="29"/>
        <v>0</v>
      </c>
      <c r="J157" s="17" t="e">
        <f t="shared" si="38"/>
        <v>#DIV/0!</v>
      </c>
      <c r="K157" s="17" t="e">
        <f t="shared" si="39"/>
        <v>#DIV/0!</v>
      </c>
      <c r="L157" s="18" t="e">
        <f>VLOOKUP(B157,'Table 6'!$A$2:$P$267,16,FALSE)</f>
        <v>#N/A</v>
      </c>
      <c r="M157" s="35" t="str">
        <f t="shared" si="34"/>
        <v/>
      </c>
      <c r="N157" s="35" t="str">
        <f t="shared" si="30"/>
        <v/>
      </c>
      <c r="O157" s="36" t="e">
        <f>HLOOKUP($Q$1,'Table 6'!$A$2:$P$267,B157,FALSE)</f>
        <v>#REF!</v>
      </c>
      <c r="P157" s="35" t="str">
        <f t="shared" si="35"/>
        <v/>
      </c>
      <c r="Q157" s="35" t="str">
        <f t="shared" si="31"/>
        <v/>
      </c>
    </row>
    <row r="158" spans="1:17" s="124" customFormat="1" ht="14.25" customHeight="1">
      <c r="A158" s="143" t="str">
        <f>IF('Values-Valeurs'!A155="","",'Values-Valeurs'!A155)</f>
        <v/>
      </c>
      <c r="B158" s="123" t="e">
        <f>VLOOKUP(A158,Variables!$A:$D,2,FALSE)</f>
        <v>#N/A</v>
      </c>
      <c r="C158" s="175" t="e">
        <f>VLOOKUP(A158,Variables!$A:$D,3,FALSE)</f>
        <v>#N/A</v>
      </c>
      <c r="D158" s="26">
        <f>'Values-Valeurs'!B155</f>
        <v>0</v>
      </c>
      <c r="E158" s="26">
        <f>'Values-Valeurs'!C155</f>
        <v>0</v>
      </c>
      <c r="F158" s="26">
        <f>'Values-Valeurs'!D155</f>
        <v>0</v>
      </c>
      <c r="G158" s="26">
        <f>'Values-Valeurs'!E155</f>
        <v>0</v>
      </c>
      <c r="H158" s="16">
        <f t="shared" si="28"/>
        <v>0</v>
      </c>
      <c r="I158" s="16">
        <f t="shared" si="29"/>
        <v>0</v>
      </c>
      <c r="J158" s="17" t="e">
        <f t="shared" si="38"/>
        <v>#DIV/0!</v>
      </c>
      <c r="K158" s="17" t="e">
        <f t="shared" si="39"/>
        <v>#DIV/0!</v>
      </c>
      <c r="L158" s="18" t="e">
        <f>VLOOKUP(B158,'Table 6'!$A$2:$P$267,16,FALSE)</f>
        <v>#N/A</v>
      </c>
      <c r="M158" s="35" t="str">
        <f t="shared" si="34"/>
        <v/>
      </c>
      <c r="N158" s="35" t="str">
        <f t="shared" si="30"/>
        <v/>
      </c>
      <c r="O158" s="36" t="e">
        <f>HLOOKUP($Q$1,'Table 6'!$A$2:$P$267,B158,FALSE)</f>
        <v>#REF!</v>
      </c>
      <c r="P158" s="35" t="str">
        <f t="shared" si="35"/>
        <v/>
      </c>
      <c r="Q158" s="35" t="str">
        <f t="shared" si="31"/>
        <v/>
      </c>
    </row>
    <row r="159" spans="1:17" s="124" customFormat="1" ht="14.25" customHeight="1">
      <c r="A159" s="143" t="str">
        <f>IF('Values-Valeurs'!A156="","",'Values-Valeurs'!A156)</f>
        <v/>
      </c>
      <c r="B159" s="123" t="e">
        <f>VLOOKUP(A159,Variables!$A:$D,2,FALSE)</f>
        <v>#N/A</v>
      </c>
      <c r="C159" s="175" t="e">
        <f>VLOOKUP(A159,Variables!$A:$D,3,FALSE)</f>
        <v>#N/A</v>
      </c>
      <c r="D159" s="26">
        <f>'Values-Valeurs'!B156</f>
        <v>0</v>
      </c>
      <c r="E159" s="26">
        <f>'Values-Valeurs'!C156</f>
        <v>0</v>
      </c>
      <c r="F159" s="26">
        <f>'Values-Valeurs'!D156</f>
        <v>0</v>
      </c>
      <c r="G159" s="26">
        <f>'Values-Valeurs'!E156</f>
        <v>0</v>
      </c>
      <c r="H159" s="16">
        <f t="shared" si="28"/>
        <v>0</v>
      </c>
      <c r="I159" s="16">
        <f t="shared" si="29"/>
        <v>0</v>
      </c>
      <c r="J159" s="17" t="e">
        <f t="shared" si="38"/>
        <v>#DIV/0!</v>
      </c>
      <c r="K159" s="17" t="e">
        <f t="shared" si="39"/>
        <v>#DIV/0!</v>
      </c>
      <c r="L159" s="18" t="e">
        <f>VLOOKUP(B159,'Table 6'!$A$2:$P$267,16,FALSE)</f>
        <v>#N/A</v>
      </c>
      <c r="M159" s="35" t="str">
        <f t="shared" si="34"/>
        <v/>
      </c>
      <c r="N159" s="35" t="str">
        <f t="shared" si="30"/>
        <v/>
      </c>
      <c r="O159" s="36" t="e">
        <f>HLOOKUP($Q$1,'Table 6'!$A$2:$P$267,B159,FALSE)</f>
        <v>#REF!</v>
      </c>
      <c r="P159" s="35" t="str">
        <f t="shared" si="35"/>
        <v/>
      </c>
      <c r="Q159" s="35" t="str">
        <f t="shared" si="31"/>
        <v/>
      </c>
    </row>
    <row r="160" spans="1:17" s="124" customFormat="1" ht="14.25" customHeight="1">
      <c r="A160" s="143" t="str">
        <f>IF('Values-Valeurs'!A157="","",'Values-Valeurs'!A157)</f>
        <v/>
      </c>
      <c r="B160" s="123" t="e">
        <f>VLOOKUP(A160,Variables!$A:$D,2,FALSE)</f>
        <v>#N/A</v>
      </c>
      <c r="C160" s="175" t="e">
        <f>VLOOKUP(A160,Variables!$A:$D,3,FALSE)</f>
        <v>#N/A</v>
      </c>
      <c r="D160" s="26">
        <f>'Values-Valeurs'!B157</f>
        <v>0</v>
      </c>
      <c r="E160" s="26">
        <f>'Values-Valeurs'!C157</f>
        <v>0</v>
      </c>
      <c r="F160" s="26">
        <f>'Values-Valeurs'!D157</f>
        <v>0</v>
      </c>
      <c r="G160" s="26">
        <f>'Values-Valeurs'!E157</f>
        <v>0</v>
      </c>
      <c r="H160" s="16">
        <f t="shared" si="28"/>
        <v>0</v>
      </c>
      <c r="I160" s="16">
        <f t="shared" si="29"/>
        <v>0</v>
      </c>
      <c r="J160" s="17" t="e">
        <f t="shared" si="38"/>
        <v>#DIV/0!</v>
      </c>
      <c r="K160" s="17" t="e">
        <f t="shared" si="39"/>
        <v>#DIV/0!</v>
      </c>
      <c r="L160" s="18" t="e">
        <f>VLOOKUP(B160,'Table 6'!$A$2:$P$267,16,FALSE)</f>
        <v>#N/A</v>
      </c>
      <c r="M160" s="35" t="str">
        <f t="shared" si="34"/>
        <v/>
      </c>
      <c r="N160" s="35" t="str">
        <f t="shared" si="30"/>
        <v/>
      </c>
      <c r="O160" s="36" t="e">
        <f>HLOOKUP($Q$1,'Table 6'!$A$2:$P$267,B160,FALSE)</f>
        <v>#REF!</v>
      </c>
      <c r="P160" s="35" t="str">
        <f t="shared" si="35"/>
        <v/>
      </c>
      <c r="Q160" s="35" t="str">
        <f t="shared" si="31"/>
        <v/>
      </c>
    </row>
    <row r="161" spans="1:17" s="124" customFormat="1" ht="14.25" customHeight="1">
      <c r="A161" s="143" t="str">
        <f>IF('Values-Valeurs'!A158="","",'Values-Valeurs'!A158)</f>
        <v/>
      </c>
      <c r="B161" s="123" t="e">
        <f>VLOOKUP(A161,Variables!$A:$D,2,FALSE)</f>
        <v>#N/A</v>
      </c>
      <c r="C161" s="175" t="e">
        <f>VLOOKUP(A161,Variables!$A:$D,3,FALSE)</f>
        <v>#N/A</v>
      </c>
      <c r="D161" s="26">
        <f>'Values-Valeurs'!B158</f>
        <v>0</v>
      </c>
      <c r="E161" s="26">
        <f>'Values-Valeurs'!C158</f>
        <v>0</v>
      </c>
      <c r="F161" s="26">
        <f>'Values-Valeurs'!D158</f>
        <v>0</v>
      </c>
      <c r="G161" s="26">
        <f>'Values-Valeurs'!E158</f>
        <v>0</v>
      </c>
      <c r="H161" s="16">
        <f t="shared" si="28"/>
        <v>0</v>
      </c>
      <c r="I161" s="16">
        <f t="shared" si="29"/>
        <v>0</v>
      </c>
      <c r="J161" s="17" t="e">
        <f t="shared" ref="J161:J162" si="40">IF((COUNTA(D161)=0),0,(D161)/(D161+F161))</f>
        <v>#DIV/0!</v>
      </c>
      <c r="K161" s="17" t="e">
        <f t="shared" ref="K161:K162" si="41">IF((COUNTA(D161:E161)=0),0,(D161+E161)/(D161+E161+F161))</f>
        <v>#DIV/0!</v>
      </c>
      <c r="L161" s="18" t="e">
        <f>VLOOKUP(B161,'Table 6'!$A$2:$P$267,16,FALSE)</f>
        <v>#N/A</v>
      </c>
      <c r="M161" s="35" t="str">
        <f t="shared" si="34"/>
        <v/>
      </c>
      <c r="N161" s="35" t="str">
        <f t="shared" si="30"/>
        <v/>
      </c>
      <c r="O161" s="36" t="e">
        <f>HLOOKUP($Q$1,'Table 6'!$A$2:$P$267,B161,FALSE)</f>
        <v>#REF!</v>
      </c>
      <c r="P161" s="35" t="str">
        <f t="shared" si="35"/>
        <v/>
      </c>
      <c r="Q161" s="35" t="str">
        <f t="shared" si="31"/>
        <v/>
      </c>
    </row>
    <row r="162" spans="1:17" s="124" customFormat="1" ht="14.25" customHeight="1">
      <c r="A162" s="143" t="str">
        <f>IF('Values-Valeurs'!A159="","",'Values-Valeurs'!A159)</f>
        <v/>
      </c>
      <c r="B162" s="123" t="e">
        <f>VLOOKUP(A162,Variables!$A:$D,2,FALSE)</f>
        <v>#N/A</v>
      </c>
      <c r="C162" s="175" t="e">
        <f>VLOOKUP(A162,Variables!$A:$D,3,FALSE)</f>
        <v>#N/A</v>
      </c>
      <c r="D162" s="26">
        <f>'Values-Valeurs'!B159</f>
        <v>0</v>
      </c>
      <c r="E162" s="26">
        <f>'Values-Valeurs'!C159</f>
        <v>0</v>
      </c>
      <c r="F162" s="26">
        <f>'Values-Valeurs'!D159</f>
        <v>0</v>
      </c>
      <c r="G162" s="26">
        <f>'Values-Valeurs'!E159</f>
        <v>0</v>
      </c>
      <c r="H162" s="16">
        <f t="shared" si="28"/>
        <v>0</v>
      </c>
      <c r="I162" s="16">
        <f t="shared" si="29"/>
        <v>0</v>
      </c>
      <c r="J162" s="17" t="e">
        <f t="shared" si="40"/>
        <v>#DIV/0!</v>
      </c>
      <c r="K162" s="17" t="e">
        <f t="shared" si="41"/>
        <v>#DIV/0!</v>
      </c>
      <c r="L162" s="18" t="e">
        <f>VLOOKUP(B162,'Table 6'!$A$2:$P$267,16,FALSE)</f>
        <v>#N/A</v>
      </c>
      <c r="M162" s="35" t="str">
        <f t="shared" si="34"/>
        <v/>
      </c>
      <c r="N162" s="35" t="str">
        <f t="shared" si="30"/>
        <v/>
      </c>
      <c r="O162" s="36" t="e">
        <f>HLOOKUP($Q$1,'Table 6'!$A$2:$P$267,B162,FALSE)</f>
        <v>#REF!</v>
      </c>
      <c r="P162" s="35" t="str">
        <f t="shared" si="35"/>
        <v/>
      </c>
      <c r="Q162" s="35" t="str">
        <f t="shared" si="31"/>
        <v/>
      </c>
    </row>
    <row r="163" spans="1:17" s="124" customFormat="1" ht="14.25" customHeight="1">
      <c r="A163" s="143" t="str">
        <f>IF('Values-Valeurs'!A160="","",'Values-Valeurs'!A160)</f>
        <v/>
      </c>
      <c r="B163" s="123" t="e">
        <f>VLOOKUP(A163,Variables!$A:$D,2,FALSE)</f>
        <v>#N/A</v>
      </c>
      <c r="C163" s="175" t="e">
        <f>VLOOKUP(A163,Variables!$A:$D,3,FALSE)</f>
        <v>#N/A</v>
      </c>
      <c r="D163" s="26">
        <f>'Values-Valeurs'!B160</f>
        <v>0</v>
      </c>
      <c r="E163" s="26">
        <f>'Values-Valeurs'!C160</f>
        <v>0</v>
      </c>
      <c r="F163" s="26">
        <f>'Values-Valeurs'!D160</f>
        <v>0</v>
      </c>
      <c r="G163" s="26">
        <f>'Values-Valeurs'!E160</f>
        <v>0</v>
      </c>
      <c r="H163" s="16">
        <f t="shared" si="28"/>
        <v>0</v>
      </c>
      <c r="I163" s="16">
        <f t="shared" si="29"/>
        <v>0</v>
      </c>
      <c r="J163" s="17" t="e">
        <f t="shared" ref="J163:J171" si="42">IF((COUNTA(D163)=0),0,(D163)/(D163+F163))</f>
        <v>#DIV/0!</v>
      </c>
      <c r="K163" s="17" t="e">
        <f t="shared" ref="K163:K171" si="43">IF((COUNTA(D163:E163)=0),0,(D163+E163)/(D163+E163+F163))</f>
        <v>#DIV/0!</v>
      </c>
      <c r="L163" s="18" t="e">
        <f>VLOOKUP(B163,'Table 6'!$A$2:$P$267,16,FALSE)</f>
        <v>#N/A</v>
      </c>
      <c r="M163" s="35" t="str">
        <f t="shared" si="34"/>
        <v/>
      </c>
      <c r="N163" s="35" t="str">
        <f t="shared" si="30"/>
        <v/>
      </c>
      <c r="O163" s="36" t="e">
        <f>HLOOKUP($Q$1,'Table 6'!$A$2:$P$267,B163,FALSE)</f>
        <v>#REF!</v>
      </c>
      <c r="P163" s="35" t="str">
        <f t="shared" si="35"/>
        <v/>
      </c>
      <c r="Q163" s="35" t="str">
        <f t="shared" si="31"/>
        <v/>
      </c>
    </row>
    <row r="164" spans="1:17" s="124" customFormat="1" ht="14.25" customHeight="1">
      <c r="A164" s="143" t="str">
        <f>IF('Values-Valeurs'!A161="","",'Values-Valeurs'!A161)</f>
        <v/>
      </c>
      <c r="B164" s="123" t="e">
        <f>VLOOKUP(A164,Variables!$A:$D,2,FALSE)</f>
        <v>#N/A</v>
      </c>
      <c r="C164" s="175" t="e">
        <f>VLOOKUP(A164,Variables!$A:$D,3,FALSE)</f>
        <v>#N/A</v>
      </c>
      <c r="D164" s="26">
        <f>'Values-Valeurs'!B161</f>
        <v>0</v>
      </c>
      <c r="E164" s="26">
        <f>'Values-Valeurs'!C161</f>
        <v>0</v>
      </c>
      <c r="F164" s="26">
        <f>'Values-Valeurs'!D161</f>
        <v>0</v>
      </c>
      <c r="G164" s="26">
        <f>'Values-Valeurs'!E161</f>
        <v>0</v>
      </c>
      <c r="H164" s="16">
        <f t="shared" si="28"/>
        <v>0</v>
      </c>
      <c r="I164" s="16">
        <f t="shared" si="29"/>
        <v>0</v>
      </c>
      <c r="J164" s="17" t="e">
        <f t="shared" si="42"/>
        <v>#DIV/0!</v>
      </c>
      <c r="K164" s="17" t="e">
        <f t="shared" si="43"/>
        <v>#DIV/0!</v>
      </c>
      <c r="L164" s="18" t="e">
        <f>VLOOKUP(B164,'Table 6'!$A$2:$P$267,16,FALSE)</f>
        <v>#N/A</v>
      </c>
      <c r="M164" s="35" t="str">
        <f t="shared" si="34"/>
        <v/>
      </c>
      <c r="N164" s="35" t="str">
        <f t="shared" si="30"/>
        <v/>
      </c>
      <c r="O164" s="36" t="e">
        <f>HLOOKUP($Q$1,'Table 6'!$A$2:$P$267,B164,FALSE)</f>
        <v>#REF!</v>
      </c>
      <c r="P164" s="35" t="str">
        <f t="shared" si="35"/>
        <v/>
      </c>
      <c r="Q164" s="35" t="str">
        <f t="shared" si="31"/>
        <v/>
      </c>
    </row>
    <row r="165" spans="1:17" s="124" customFormat="1" ht="14.25" customHeight="1">
      <c r="A165" s="143" t="str">
        <f>IF('Values-Valeurs'!A162="","",'Values-Valeurs'!A162)</f>
        <v/>
      </c>
      <c r="B165" s="123" t="e">
        <f>VLOOKUP(A165,Variables!$A:$D,2,FALSE)</f>
        <v>#N/A</v>
      </c>
      <c r="C165" s="175" t="e">
        <f>VLOOKUP(A165,Variables!$A:$D,3,FALSE)</f>
        <v>#N/A</v>
      </c>
      <c r="D165" s="26">
        <f>'Values-Valeurs'!B162</f>
        <v>0</v>
      </c>
      <c r="E165" s="26">
        <f>'Values-Valeurs'!C162</f>
        <v>0</v>
      </c>
      <c r="F165" s="26">
        <f>'Values-Valeurs'!D162</f>
        <v>0</v>
      </c>
      <c r="G165" s="26">
        <f>'Values-Valeurs'!E162</f>
        <v>0</v>
      </c>
      <c r="H165" s="16">
        <f t="shared" si="28"/>
        <v>0</v>
      </c>
      <c r="I165" s="16">
        <f t="shared" si="29"/>
        <v>0</v>
      </c>
      <c r="J165" s="17" t="e">
        <f t="shared" si="42"/>
        <v>#DIV/0!</v>
      </c>
      <c r="K165" s="17" t="e">
        <f t="shared" si="43"/>
        <v>#DIV/0!</v>
      </c>
      <c r="L165" s="18" t="e">
        <f>VLOOKUP(B165,'Table 6'!$A$2:$P$267,16,FALSE)</f>
        <v>#N/A</v>
      </c>
      <c r="M165" s="35" t="str">
        <f t="shared" si="34"/>
        <v/>
      </c>
      <c r="N165" s="35" t="str">
        <f t="shared" si="30"/>
        <v/>
      </c>
      <c r="O165" s="36" t="e">
        <f>HLOOKUP($Q$1,'Table 6'!$A$2:$P$267,B165,FALSE)</f>
        <v>#REF!</v>
      </c>
      <c r="P165" s="35" t="str">
        <f t="shared" si="35"/>
        <v/>
      </c>
      <c r="Q165" s="35" t="str">
        <f t="shared" si="31"/>
        <v/>
      </c>
    </row>
    <row r="166" spans="1:17" s="124" customFormat="1" ht="14.25" customHeight="1">
      <c r="A166" s="143" t="str">
        <f>IF('Values-Valeurs'!A163="","",'Values-Valeurs'!A163)</f>
        <v/>
      </c>
      <c r="B166" s="123" t="e">
        <f>VLOOKUP(A166,Variables!$A:$D,2,FALSE)</f>
        <v>#N/A</v>
      </c>
      <c r="C166" s="175" t="e">
        <f>VLOOKUP(A166,Variables!$A:$D,3,FALSE)</f>
        <v>#N/A</v>
      </c>
      <c r="D166" s="26">
        <f>'Values-Valeurs'!B163</f>
        <v>0</v>
      </c>
      <c r="E166" s="26">
        <f>'Values-Valeurs'!C163</f>
        <v>0</v>
      </c>
      <c r="F166" s="26">
        <f>'Values-Valeurs'!D163</f>
        <v>0</v>
      </c>
      <c r="G166" s="26">
        <f>'Values-Valeurs'!E163</f>
        <v>0</v>
      </c>
      <c r="H166" s="16">
        <f t="shared" si="28"/>
        <v>0</v>
      </c>
      <c r="I166" s="16">
        <f t="shared" si="29"/>
        <v>0</v>
      </c>
      <c r="J166" s="17" t="e">
        <f t="shared" si="42"/>
        <v>#DIV/0!</v>
      </c>
      <c r="K166" s="17" t="e">
        <f t="shared" si="43"/>
        <v>#DIV/0!</v>
      </c>
      <c r="L166" s="18" t="e">
        <f>VLOOKUP(B166,'Table 6'!$A$2:$P$267,16,FALSE)</f>
        <v>#N/A</v>
      </c>
      <c r="M166" s="35" t="str">
        <f t="shared" si="34"/>
        <v/>
      </c>
      <c r="N166" s="35" t="str">
        <f t="shared" si="30"/>
        <v/>
      </c>
      <c r="O166" s="36" t="e">
        <f>HLOOKUP($Q$1,'Table 6'!$A$2:$P$267,B166,FALSE)</f>
        <v>#REF!</v>
      </c>
      <c r="P166" s="35" t="str">
        <f t="shared" si="35"/>
        <v/>
      </c>
      <c r="Q166" s="35" t="str">
        <f t="shared" si="31"/>
        <v/>
      </c>
    </row>
    <row r="167" spans="1:17" s="124" customFormat="1" ht="14.25" customHeight="1">
      <c r="A167" s="143" t="str">
        <f>IF('Values-Valeurs'!A164="","",'Values-Valeurs'!A164)</f>
        <v/>
      </c>
      <c r="B167" s="123" t="e">
        <f>VLOOKUP(A167,Variables!$A:$D,2,FALSE)</f>
        <v>#N/A</v>
      </c>
      <c r="C167" s="175" t="e">
        <f>VLOOKUP(A167,Variables!$A:$D,3,FALSE)</f>
        <v>#N/A</v>
      </c>
      <c r="D167" s="26">
        <f>'Values-Valeurs'!B164</f>
        <v>0</v>
      </c>
      <c r="E167" s="26">
        <f>'Values-Valeurs'!C164</f>
        <v>0</v>
      </c>
      <c r="F167" s="26">
        <f>'Values-Valeurs'!D164</f>
        <v>0</v>
      </c>
      <c r="G167" s="26">
        <f>'Values-Valeurs'!E164</f>
        <v>0</v>
      </c>
      <c r="H167" s="16">
        <f t="shared" si="28"/>
        <v>0</v>
      </c>
      <c r="I167" s="16">
        <f t="shared" si="29"/>
        <v>0</v>
      </c>
      <c r="J167" s="17" t="e">
        <f t="shared" si="42"/>
        <v>#DIV/0!</v>
      </c>
      <c r="K167" s="17" t="e">
        <f t="shared" si="43"/>
        <v>#DIV/0!</v>
      </c>
      <c r="L167" s="18" t="e">
        <f>VLOOKUP(B167,'Table 6'!$A$2:$P$267,16,FALSE)</f>
        <v>#N/A</v>
      </c>
      <c r="M167" s="35" t="str">
        <f t="shared" si="34"/>
        <v/>
      </c>
      <c r="N167" s="35" t="str">
        <f t="shared" si="30"/>
        <v/>
      </c>
      <c r="O167" s="36" t="e">
        <f>HLOOKUP($Q$1,'Table 6'!$A$2:$P$267,B167,FALSE)</f>
        <v>#REF!</v>
      </c>
      <c r="P167" s="35" t="str">
        <f t="shared" si="35"/>
        <v/>
      </c>
      <c r="Q167" s="35" t="str">
        <f t="shared" si="31"/>
        <v/>
      </c>
    </row>
    <row r="168" spans="1:17" s="124" customFormat="1" ht="14.25" customHeight="1">
      <c r="A168" s="143" t="str">
        <f>IF('Values-Valeurs'!A165="","",'Values-Valeurs'!A165)</f>
        <v/>
      </c>
      <c r="B168" s="123" t="e">
        <f>VLOOKUP(A168,Variables!$A:$D,2,FALSE)</f>
        <v>#N/A</v>
      </c>
      <c r="C168" s="175" t="e">
        <f>VLOOKUP(A168,Variables!$A:$D,3,FALSE)</f>
        <v>#N/A</v>
      </c>
      <c r="D168" s="26">
        <f>'Values-Valeurs'!B165</f>
        <v>0</v>
      </c>
      <c r="E168" s="26">
        <f>'Values-Valeurs'!C165</f>
        <v>0</v>
      </c>
      <c r="F168" s="26">
        <f>'Values-Valeurs'!D165</f>
        <v>0</v>
      </c>
      <c r="G168" s="26">
        <f>'Values-Valeurs'!E165</f>
        <v>0</v>
      </c>
      <c r="H168" s="16">
        <f t="shared" si="28"/>
        <v>0</v>
      </c>
      <c r="I168" s="16">
        <f t="shared" si="29"/>
        <v>0</v>
      </c>
      <c r="J168" s="17" t="e">
        <f t="shared" si="42"/>
        <v>#DIV/0!</v>
      </c>
      <c r="K168" s="17" t="e">
        <f t="shared" si="43"/>
        <v>#DIV/0!</v>
      </c>
      <c r="L168" s="18" t="e">
        <f>VLOOKUP(B168,'Table 6'!$A$2:$P$267,16,FALSE)</f>
        <v>#N/A</v>
      </c>
      <c r="M168" s="35" t="str">
        <f t="shared" si="34"/>
        <v/>
      </c>
      <c r="N168" s="35" t="str">
        <f t="shared" si="30"/>
        <v/>
      </c>
      <c r="O168" s="36" t="e">
        <f>HLOOKUP($Q$1,'Table 6'!$A$2:$P$267,B168,FALSE)</f>
        <v>#REF!</v>
      </c>
      <c r="P168" s="35" t="str">
        <f t="shared" si="35"/>
        <v/>
      </c>
      <c r="Q168" s="35" t="str">
        <f t="shared" si="31"/>
        <v/>
      </c>
    </row>
    <row r="169" spans="1:17" s="124" customFormat="1" ht="14.25" customHeight="1">
      <c r="A169" s="143" t="str">
        <f>IF('Values-Valeurs'!A166="","",'Values-Valeurs'!A166)</f>
        <v/>
      </c>
      <c r="B169" s="123" t="e">
        <f>VLOOKUP(A169,Variables!$A:$D,2,FALSE)</f>
        <v>#N/A</v>
      </c>
      <c r="C169" s="175" t="e">
        <f>VLOOKUP(A169,Variables!$A:$D,3,FALSE)</f>
        <v>#N/A</v>
      </c>
      <c r="D169" s="26">
        <f>'Values-Valeurs'!B166</f>
        <v>0</v>
      </c>
      <c r="E169" s="26">
        <f>'Values-Valeurs'!C166</f>
        <v>0</v>
      </c>
      <c r="F169" s="26">
        <f>'Values-Valeurs'!D166</f>
        <v>0</v>
      </c>
      <c r="G169" s="26">
        <f>'Values-Valeurs'!E166</f>
        <v>0</v>
      </c>
      <c r="H169" s="16">
        <f t="shared" si="28"/>
        <v>0</v>
      </c>
      <c r="I169" s="16">
        <f t="shared" si="29"/>
        <v>0</v>
      </c>
      <c r="J169" s="17" t="e">
        <f t="shared" si="42"/>
        <v>#DIV/0!</v>
      </c>
      <c r="K169" s="17" t="e">
        <f t="shared" si="43"/>
        <v>#DIV/0!</v>
      </c>
      <c r="L169" s="18" t="e">
        <f>VLOOKUP(B169,'Table 6'!$A$2:$P$267,16,FALSE)</f>
        <v>#N/A</v>
      </c>
      <c r="M169" s="35" t="str">
        <f t="shared" si="34"/>
        <v/>
      </c>
      <c r="N169" s="35" t="str">
        <f t="shared" si="30"/>
        <v/>
      </c>
      <c r="O169" s="36" t="e">
        <f>HLOOKUP($Q$1,'Table 6'!$A$2:$P$267,B169,FALSE)</f>
        <v>#REF!</v>
      </c>
      <c r="P169" s="35" t="str">
        <f t="shared" si="35"/>
        <v/>
      </c>
      <c r="Q169" s="35" t="str">
        <f t="shared" si="31"/>
        <v/>
      </c>
    </row>
    <row r="170" spans="1:17" s="124" customFormat="1" ht="14.25" customHeight="1">
      <c r="A170" s="143" t="str">
        <f>IF('Values-Valeurs'!A167="","",'Values-Valeurs'!A167)</f>
        <v/>
      </c>
      <c r="B170" s="123" t="e">
        <f>VLOOKUP(A170,Variables!$A:$D,2,FALSE)</f>
        <v>#N/A</v>
      </c>
      <c r="C170" s="175" t="e">
        <f>VLOOKUP(A170,Variables!$A:$D,3,FALSE)</f>
        <v>#N/A</v>
      </c>
      <c r="D170" s="26">
        <f>'Values-Valeurs'!B167</f>
        <v>0</v>
      </c>
      <c r="E170" s="26">
        <f>'Values-Valeurs'!C167</f>
        <v>0</v>
      </c>
      <c r="F170" s="26">
        <f>'Values-Valeurs'!D167</f>
        <v>0</v>
      </c>
      <c r="G170" s="26">
        <f>'Values-Valeurs'!E167</f>
        <v>0</v>
      </c>
      <c r="H170" s="16">
        <f t="shared" si="28"/>
        <v>0</v>
      </c>
      <c r="I170" s="16">
        <f t="shared" si="29"/>
        <v>0</v>
      </c>
      <c r="J170" s="17" t="e">
        <f t="shared" si="42"/>
        <v>#DIV/0!</v>
      </c>
      <c r="K170" s="17" t="e">
        <f t="shared" si="43"/>
        <v>#DIV/0!</v>
      </c>
      <c r="L170" s="18" t="e">
        <f>VLOOKUP(B170,'Table 6'!$A$2:$P$267,16,FALSE)</f>
        <v>#N/A</v>
      </c>
      <c r="M170" s="35" t="str">
        <f t="shared" si="34"/>
        <v/>
      </c>
      <c r="N170" s="35" t="str">
        <f t="shared" si="30"/>
        <v/>
      </c>
      <c r="O170" s="36" t="e">
        <f>HLOOKUP($Q$1,'Table 6'!$A$2:$P$267,B170,FALSE)</f>
        <v>#REF!</v>
      </c>
      <c r="P170" s="35" t="str">
        <f t="shared" si="35"/>
        <v/>
      </c>
      <c r="Q170" s="35" t="str">
        <f t="shared" si="31"/>
        <v/>
      </c>
    </row>
    <row r="171" spans="1:17" s="124" customFormat="1" ht="14.25" customHeight="1">
      <c r="A171" s="143" t="str">
        <f>IF('Values-Valeurs'!A168="","",'Values-Valeurs'!A168)</f>
        <v/>
      </c>
      <c r="B171" s="123" t="e">
        <f>VLOOKUP(A171,Variables!$A:$D,2,FALSE)</f>
        <v>#N/A</v>
      </c>
      <c r="C171" s="175" t="e">
        <f>VLOOKUP(A171,Variables!$A:$D,3,FALSE)</f>
        <v>#N/A</v>
      </c>
      <c r="D171" s="26">
        <f>'Values-Valeurs'!B168</f>
        <v>0</v>
      </c>
      <c r="E171" s="26">
        <f>'Values-Valeurs'!C168</f>
        <v>0</v>
      </c>
      <c r="F171" s="26">
        <f>'Values-Valeurs'!D168</f>
        <v>0</v>
      </c>
      <c r="G171" s="26">
        <f>'Values-Valeurs'!E168</f>
        <v>0</v>
      </c>
      <c r="H171" s="16">
        <f t="shared" si="28"/>
        <v>0</v>
      </c>
      <c r="I171" s="16">
        <f t="shared" si="29"/>
        <v>0</v>
      </c>
      <c r="J171" s="17" t="e">
        <f t="shared" si="42"/>
        <v>#DIV/0!</v>
      </c>
      <c r="K171" s="17" t="e">
        <f t="shared" si="43"/>
        <v>#DIV/0!</v>
      </c>
      <c r="L171" s="18" t="e">
        <f>VLOOKUP(B171,'Table 6'!$A$2:$P$267,16,FALSE)</f>
        <v>#N/A</v>
      </c>
      <c r="M171" s="35" t="str">
        <f t="shared" si="34"/>
        <v/>
      </c>
      <c r="N171" s="35" t="str">
        <f t="shared" si="30"/>
        <v/>
      </c>
      <c r="O171" s="36" t="e">
        <f>HLOOKUP($Q$1,'Table 6'!$A$2:$P$267,B171,FALSE)</f>
        <v>#REF!</v>
      </c>
      <c r="P171" s="35" t="str">
        <f t="shared" si="35"/>
        <v/>
      </c>
      <c r="Q171" s="35" t="str">
        <f t="shared" si="31"/>
        <v/>
      </c>
    </row>
    <row r="172" spans="1:17" s="124" customFormat="1" ht="14.25" customHeight="1">
      <c r="A172" s="143" t="str">
        <f>IF('Values-Valeurs'!A169="","",'Values-Valeurs'!A169)</f>
        <v/>
      </c>
      <c r="B172" s="123" t="e">
        <f>VLOOKUP(A172,Variables!$A:$D,2,FALSE)</f>
        <v>#N/A</v>
      </c>
      <c r="C172" s="175" t="e">
        <f>VLOOKUP(A172,Variables!$A:$D,3,FALSE)</f>
        <v>#N/A</v>
      </c>
      <c r="D172" s="26">
        <f>'Values-Valeurs'!B169</f>
        <v>0</v>
      </c>
      <c r="E172" s="26">
        <f>'Values-Valeurs'!C169</f>
        <v>0</v>
      </c>
      <c r="F172" s="26">
        <f>'Values-Valeurs'!D169</f>
        <v>0</v>
      </c>
      <c r="G172" s="26">
        <f>'Values-Valeurs'!E169</f>
        <v>0</v>
      </c>
      <c r="H172" s="16">
        <f t="shared" si="28"/>
        <v>0</v>
      </c>
      <c r="I172" s="16">
        <f t="shared" si="29"/>
        <v>0</v>
      </c>
      <c r="J172" s="17" t="e">
        <f t="shared" ref="J172:J184" si="44">IF((COUNTA(D172)=0),0,(D172)/(D172+F172))</f>
        <v>#DIV/0!</v>
      </c>
      <c r="K172" s="17" t="e">
        <f t="shared" ref="K172:K184" si="45">IF((COUNTA(D172:E172)=0),0,(D172+E172)/(D172+E172+F172))</f>
        <v>#DIV/0!</v>
      </c>
      <c r="L172" s="18" t="e">
        <f>VLOOKUP(B172,'Table 6'!$A$2:$P$267,16,FALSE)</f>
        <v>#N/A</v>
      </c>
      <c r="M172" s="35" t="str">
        <f t="shared" si="34"/>
        <v/>
      </c>
      <c r="N172" s="35" t="str">
        <f t="shared" si="30"/>
        <v/>
      </c>
      <c r="O172" s="36" t="e">
        <f>HLOOKUP($Q$1,'Table 6'!$A$2:$P$267,B172,FALSE)</f>
        <v>#REF!</v>
      </c>
      <c r="P172" s="35" t="str">
        <f t="shared" si="35"/>
        <v/>
      </c>
      <c r="Q172" s="35" t="str">
        <f t="shared" si="31"/>
        <v/>
      </c>
    </row>
    <row r="173" spans="1:17" s="124" customFormat="1" ht="14.25" customHeight="1">
      <c r="A173" s="143" t="str">
        <f>IF('Values-Valeurs'!A170="","",'Values-Valeurs'!A170)</f>
        <v/>
      </c>
      <c r="B173" s="123" t="e">
        <f>VLOOKUP(A173,Variables!$A:$D,2,FALSE)</f>
        <v>#N/A</v>
      </c>
      <c r="C173" s="175" t="e">
        <f>VLOOKUP(A173,Variables!$A:$D,3,FALSE)</f>
        <v>#N/A</v>
      </c>
      <c r="D173" s="26">
        <f>'Values-Valeurs'!B170</f>
        <v>0</v>
      </c>
      <c r="E173" s="26">
        <f>'Values-Valeurs'!C170</f>
        <v>0</v>
      </c>
      <c r="F173" s="26">
        <f>'Values-Valeurs'!D170</f>
        <v>0</v>
      </c>
      <c r="G173" s="26">
        <f>'Values-Valeurs'!E170</f>
        <v>0</v>
      </c>
      <c r="H173" s="16">
        <f t="shared" si="28"/>
        <v>0</v>
      </c>
      <c r="I173" s="16">
        <f t="shared" si="29"/>
        <v>0</v>
      </c>
      <c r="J173" s="17" t="e">
        <f t="shared" si="44"/>
        <v>#DIV/0!</v>
      </c>
      <c r="K173" s="17" t="e">
        <f t="shared" si="45"/>
        <v>#DIV/0!</v>
      </c>
      <c r="L173" s="18" t="e">
        <f>VLOOKUP(B173,'Table 6'!$A$2:$P$267,16,FALSE)</f>
        <v>#N/A</v>
      </c>
      <c r="M173" s="35" t="str">
        <f t="shared" si="34"/>
        <v/>
      </c>
      <c r="N173" s="35" t="str">
        <f t="shared" si="30"/>
        <v/>
      </c>
      <c r="O173" s="36" t="e">
        <f>HLOOKUP($Q$1,'Table 6'!$A$2:$P$267,B173,FALSE)</f>
        <v>#REF!</v>
      </c>
      <c r="P173" s="35" t="str">
        <f t="shared" si="35"/>
        <v/>
      </c>
      <c r="Q173" s="35" t="str">
        <f t="shared" si="31"/>
        <v/>
      </c>
    </row>
    <row r="174" spans="1:17" s="124" customFormat="1" ht="14.25" customHeight="1">
      <c r="A174" s="143" t="str">
        <f>IF('Values-Valeurs'!A171="","",'Values-Valeurs'!A171)</f>
        <v/>
      </c>
      <c r="B174" s="123" t="e">
        <f>VLOOKUP(A174,Variables!$A:$D,2,FALSE)</f>
        <v>#N/A</v>
      </c>
      <c r="C174" s="175" t="e">
        <f>VLOOKUP(A174,Variables!$A:$D,3,FALSE)</f>
        <v>#N/A</v>
      </c>
      <c r="D174" s="26">
        <f>'Values-Valeurs'!B171</f>
        <v>0</v>
      </c>
      <c r="E174" s="26">
        <f>'Values-Valeurs'!C171</f>
        <v>0</v>
      </c>
      <c r="F174" s="26">
        <f>'Values-Valeurs'!D171</f>
        <v>0</v>
      </c>
      <c r="G174" s="26">
        <f>'Values-Valeurs'!E171</f>
        <v>0</v>
      </c>
      <c r="H174" s="16">
        <f t="shared" si="28"/>
        <v>0</v>
      </c>
      <c r="I174" s="16">
        <f t="shared" si="29"/>
        <v>0</v>
      </c>
      <c r="J174" s="17" t="e">
        <f t="shared" si="44"/>
        <v>#DIV/0!</v>
      </c>
      <c r="K174" s="17" t="e">
        <f t="shared" si="45"/>
        <v>#DIV/0!</v>
      </c>
      <c r="L174" s="18" t="e">
        <f>VLOOKUP(B174,'Table 6'!$A$2:$P$267,16,FALSE)</f>
        <v>#N/A</v>
      </c>
      <c r="M174" s="35" t="str">
        <f t="shared" si="34"/>
        <v/>
      </c>
      <c r="N174" s="35" t="str">
        <f t="shared" si="30"/>
        <v/>
      </c>
      <c r="O174" s="36" t="e">
        <f>HLOOKUP($Q$1,'Table 6'!$A$2:$P$267,B174,FALSE)</f>
        <v>#REF!</v>
      </c>
      <c r="P174" s="35" t="str">
        <f t="shared" si="35"/>
        <v/>
      </c>
      <c r="Q174" s="35" t="str">
        <f t="shared" si="31"/>
        <v/>
      </c>
    </row>
    <row r="175" spans="1:17" s="124" customFormat="1" ht="14.25" customHeight="1">
      <c r="A175" s="143" t="str">
        <f>IF('Values-Valeurs'!A172="","",'Values-Valeurs'!A172)</f>
        <v/>
      </c>
      <c r="B175" s="123" t="e">
        <f>VLOOKUP(A175,Variables!$A:$D,2,FALSE)</f>
        <v>#N/A</v>
      </c>
      <c r="C175" s="175" t="e">
        <f>VLOOKUP(A175,Variables!$A:$D,3,FALSE)</f>
        <v>#N/A</v>
      </c>
      <c r="D175" s="26">
        <f>'Values-Valeurs'!B172</f>
        <v>0</v>
      </c>
      <c r="E175" s="26">
        <f>'Values-Valeurs'!C172</f>
        <v>0</v>
      </c>
      <c r="F175" s="26">
        <f>'Values-Valeurs'!D172</f>
        <v>0</v>
      </c>
      <c r="G175" s="26">
        <f>'Values-Valeurs'!E172</f>
        <v>0</v>
      </c>
      <c r="H175" s="16">
        <f t="shared" si="28"/>
        <v>0</v>
      </c>
      <c r="I175" s="16">
        <f t="shared" si="29"/>
        <v>0</v>
      </c>
      <c r="J175" s="17" t="e">
        <f t="shared" si="44"/>
        <v>#DIV/0!</v>
      </c>
      <c r="K175" s="17" t="e">
        <f t="shared" si="45"/>
        <v>#DIV/0!</v>
      </c>
      <c r="L175" s="18" t="e">
        <f>VLOOKUP(B175,'Table 6'!$A$2:$P$267,16,FALSE)</f>
        <v>#N/A</v>
      </c>
      <c r="M175" s="35" t="str">
        <f t="shared" si="34"/>
        <v/>
      </c>
      <c r="N175" s="35" t="str">
        <f t="shared" si="30"/>
        <v/>
      </c>
      <c r="O175" s="36" t="e">
        <f>HLOOKUP($Q$1,'Table 6'!$A$2:$P$267,B175,FALSE)</f>
        <v>#REF!</v>
      </c>
      <c r="P175" s="35" t="str">
        <f t="shared" si="35"/>
        <v/>
      </c>
      <c r="Q175" s="35" t="str">
        <f t="shared" si="31"/>
        <v/>
      </c>
    </row>
    <row r="176" spans="1:17" s="124" customFormat="1" ht="14.25" customHeight="1">
      <c r="A176" s="143" t="str">
        <f>IF('Values-Valeurs'!A173="","",'Values-Valeurs'!A173)</f>
        <v/>
      </c>
      <c r="B176" s="123" t="e">
        <f>VLOOKUP(A176,Variables!$A:$D,2,FALSE)</f>
        <v>#N/A</v>
      </c>
      <c r="C176" s="175" t="e">
        <f>VLOOKUP(A176,Variables!$A:$D,3,FALSE)</f>
        <v>#N/A</v>
      </c>
      <c r="D176" s="26">
        <f>'Values-Valeurs'!B173</f>
        <v>0</v>
      </c>
      <c r="E176" s="26">
        <f>'Values-Valeurs'!C173</f>
        <v>0</v>
      </c>
      <c r="F176" s="26">
        <f>'Values-Valeurs'!D173</f>
        <v>0</v>
      </c>
      <c r="G176" s="26">
        <f>'Values-Valeurs'!E173</f>
        <v>0</v>
      </c>
      <c r="H176" s="16">
        <f t="shared" si="28"/>
        <v>0</v>
      </c>
      <c r="I176" s="16">
        <f t="shared" si="29"/>
        <v>0</v>
      </c>
      <c r="J176" s="17" t="e">
        <f t="shared" si="44"/>
        <v>#DIV/0!</v>
      </c>
      <c r="K176" s="17" t="e">
        <f t="shared" si="45"/>
        <v>#DIV/0!</v>
      </c>
      <c r="L176" s="18" t="e">
        <f>VLOOKUP(B176,'Table 6'!$A$2:$P$267,16,FALSE)</f>
        <v>#N/A</v>
      </c>
      <c r="M176" s="35" t="str">
        <f t="shared" si="34"/>
        <v/>
      </c>
      <c r="N176" s="35" t="str">
        <f t="shared" si="30"/>
        <v/>
      </c>
      <c r="O176" s="36" t="e">
        <f>HLOOKUP($Q$1,'Table 6'!$A$2:$P$267,B176,FALSE)</f>
        <v>#REF!</v>
      </c>
      <c r="P176" s="35" t="str">
        <f t="shared" si="35"/>
        <v/>
      </c>
      <c r="Q176" s="35" t="str">
        <f t="shared" si="31"/>
        <v/>
      </c>
    </row>
    <row r="177" spans="1:17" s="124" customFormat="1" ht="14.25" customHeight="1">
      <c r="A177" s="143" t="str">
        <f>IF('Values-Valeurs'!A174="","",'Values-Valeurs'!A174)</f>
        <v/>
      </c>
      <c r="B177" s="123" t="e">
        <f>VLOOKUP(A177,Variables!$A:$D,2,FALSE)</f>
        <v>#N/A</v>
      </c>
      <c r="C177" s="175" t="e">
        <f>VLOOKUP(A177,Variables!$A:$D,3,FALSE)</f>
        <v>#N/A</v>
      </c>
      <c r="D177" s="26">
        <f>'Values-Valeurs'!B174</f>
        <v>0</v>
      </c>
      <c r="E177" s="26">
        <f>'Values-Valeurs'!C174</f>
        <v>0</v>
      </c>
      <c r="F177" s="26">
        <f>'Values-Valeurs'!D174</f>
        <v>0</v>
      </c>
      <c r="G177" s="26">
        <f>'Values-Valeurs'!E174</f>
        <v>0</v>
      </c>
      <c r="H177" s="16">
        <f t="shared" si="28"/>
        <v>0</v>
      </c>
      <c r="I177" s="16">
        <f t="shared" si="29"/>
        <v>0</v>
      </c>
      <c r="J177" s="17" t="e">
        <f t="shared" si="44"/>
        <v>#DIV/0!</v>
      </c>
      <c r="K177" s="17" t="e">
        <f t="shared" si="45"/>
        <v>#DIV/0!</v>
      </c>
      <c r="L177" s="18" t="e">
        <f>VLOOKUP(B177,'Table 6'!$A$2:$P$267,16,FALSE)</f>
        <v>#N/A</v>
      </c>
      <c r="M177" s="35" t="str">
        <f t="shared" si="34"/>
        <v/>
      </c>
      <c r="N177" s="35" t="str">
        <f t="shared" si="30"/>
        <v/>
      </c>
      <c r="O177" s="36" t="e">
        <f>HLOOKUP($Q$1,'Table 6'!$A$2:$P$267,B177,FALSE)</f>
        <v>#REF!</v>
      </c>
      <c r="P177" s="35" t="str">
        <f t="shared" si="35"/>
        <v/>
      </c>
      <c r="Q177" s="35" t="str">
        <f t="shared" si="31"/>
        <v/>
      </c>
    </row>
    <row r="178" spans="1:17" s="124" customFormat="1" ht="14.25" customHeight="1">
      <c r="A178" s="143" t="str">
        <f>IF('Values-Valeurs'!A175="","",'Values-Valeurs'!A175)</f>
        <v/>
      </c>
      <c r="B178" s="123" t="e">
        <f>VLOOKUP(A178,Variables!$A:$D,2,FALSE)</f>
        <v>#N/A</v>
      </c>
      <c r="C178" s="175" t="e">
        <f>VLOOKUP(A178,Variables!$A:$D,3,FALSE)</f>
        <v>#N/A</v>
      </c>
      <c r="D178" s="26">
        <f>'Values-Valeurs'!B175</f>
        <v>0</v>
      </c>
      <c r="E178" s="26">
        <f>'Values-Valeurs'!C175</f>
        <v>0</v>
      </c>
      <c r="F178" s="26">
        <f>'Values-Valeurs'!D175</f>
        <v>0</v>
      </c>
      <c r="G178" s="26">
        <f>'Values-Valeurs'!E175</f>
        <v>0</v>
      </c>
      <c r="H178" s="16">
        <f t="shared" si="28"/>
        <v>0</v>
      </c>
      <c r="I178" s="16">
        <f t="shared" si="29"/>
        <v>0</v>
      </c>
      <c r="J178" s="17" t="e">
        <f t="shared" si="44"/>
        <v>#DIV/0!</v>
      </c>
      <c r="K178" s="17" t="e">
        <f t="shared" si="45"/>
        <v>#DIV/0!</v>
      </c>
      <c r="L178" s="18" t="e">
        <f>VLOOKUP(B178,'Table 6'!$A$2:$P$267,16,FALSE)</f>
        <v>#N/A</v>
      </c>
      <c r="M178" s="35" t="str">
        <f t="shared" si="34"/>
        <v/>
      </c>
      <c r="N178" s="35" t="str">
        <f t="shared" si="30"/>
        <v/>
      </c>
      <c r="O178" s="36" t="e">
        <f>HLOOKUP($Q$1,'Table 6'!$A$2:$P$267,B178,FALSE)</f>
        <v>#REF!</v>
      </c>
      <c r="P178" s="35" t="str">
        <f t="shared" si="35"/>
        <v/>
      </c>
      <c r="Q178" s="35" t="str">
        <f t="shared" si="31"/>
        <v/>
      </c>
    </row>
    <row r="179" spans="1:17" s="124" customFormat="1" ht="14.25" customHeight="1">
      <c r="A179" s="143" t="str">
        <f>IF('Values-Valeurs'!A176="","",'Values-Valeurs'!A176)</f>
        <v/>
      </c>
      <c r="B179" s="123" t="e">
        <f>VLOOKUP(A179,Variables!$A:$D,2,FALSE)</f>
        <v>#N/A</v>
      </c>
      <c r="C179" s="175" t="e">
        <f>VLOOKUP(A179,Variables!$A:$D,3,FALSE)</f>
        <v>#N/A</v>
      </c>
      <c r="D179" s="26">
        <f>'Values-Valeurs'!B176</f>
        <v>0</v>
      </c>
      <c r="E179" s="26">
        <f>'Values-Valeurs'!C176</f>
        <v>0</v>
      </c>
      <c r="F179" s="26">
        <f>'Values-Valeurs'!D176</f>
        <v>0</v>
      </c>
      <c r="G179" s="26">
        <f>'Values-Valeurs'!E176</f>
        <v>0</v>
      </c>
      <c r="H179" s="16">
        <f t="shared" si="28"/>
        <v>0</v>
      </c>
      <c r="I179" s="16">
        <f t="shared" si="29"/>
        <v>0</v>
      </c>
      <c r="J179" s="17" t="e">
        <f t="shared" si="44"/>
        <v>#DIV/0!</v>
      </c>
      <c r="K179" s="17" t="e">
        <f t="shared" si="45"/>
        <v>#DIV/0!</v>
      </c>
      <c r="L179" s="18" t="e">
        <f>VLOOKUP(B179,'Table 6'!$A$2:$P$267,16,FALSE)</f>
        <v>#N/A</v>
      </c>
      <c r="M179" s="35" t="str">
        <f t="shared" si="34"/>
        <v/>
      </c>
      <c r="N179" s="35" t="str">
        <f t="shared" si="30"/>
        <v/>
      </c>
      <c r="O179" s="36" t="e">
        <f>HLOOKUP($Q$1,'Table 6'!$A$2:$P$267,B179,FALSE)</f>
        <v>#REF!</v>
      </c>
      <c r="P179" s="35" t="str">
        <f t="shared" si="35"/>
        <v/>
      </c>
      <c r="Q179" s="35" t="str">
        <f t="shared" si="31"/>
        <v/>
      </c>
    </row>
    <row r="180" spans="1:17" s="124" customFormat="1" ht="14.25" customHeight="1">
      <c r="A180" s="143" t="str">
        <f>IF('Values-Valeurs'!A177="","",'Values-Valeurs'!A177)</f>
        <v/>
      </c>
      <c r="B180" s="123" t="e">
        <f>VLOOKUP(A180,Variables!$A:$D,2,FALSE)</f>
        <v>#N/A</v>
      </c>
      <c r="C180" s="175" t="e">
        <f>VLOOKUP(A180,Variables!$A:$D,3,FALSE)</f>
        <v>#N/A</v>
      </c>
      <c r="D180" s="26">
        <f>'Values-Valeurs'!B177</f>
        <v>0</v>
      </c>
      <c r="E180" s="26">
        <f>'Values-Valeurs'!C177</f>
        <v>0</v>
      </c>
      <c r="F180" s="26">
        <f>'Values-Valeurs'!D177</f>
        <v>0</v>
      </c>
      <c r="G180" s="26">
        <f>'Values-Valeurs'!E177</f>
        <v>0</v>
      </c>
      <c r="H180" s="16">
        <f t="shared" si="28"/>
        <v>0</v>
      </c>
      <c r="I180" s="16">
        <f t="shared" si="29"/>
        <v>0</v>
      </c>
      <c r="J180" s="17" t="e">
        <f t="shared" si="44"/>
        <v>#DIV/0!</v>
      </c>
      <c r="K180" s="17" t="e">
        <f t="shared" si="45"/>
        <v>#DIV/0!</v>
      </c>
      <c r="L180" s="18" t="e">
        <f>VLOOKUP(B180,'Table 6'!$A$2:$P$267,16,FALSE)</f>
        <v>#N/A</v>
      </c>
      <c r="M180" s="35" t="str">
        <f t="shared" si="34"/>
        <v/>
      </c>
      <c r="N180" s="35" t="str">
        <f t="shared" si="30"/>
        <v/>
      </c>
      <c r="O180" s="36" t="e">
        <f>HLOOKUP($Q$1,'Table 6'!$A$2:$P$267,B180,FALSE)</f>
        <v>#REF!</v>
      </c>
      <c r="P180" s="35" t="str">
        <f t="shared" si="35"/>
        <v/>
      </c>
      <c r="Q180" s="35" t="str">
        <f t="shared" si="31"/>
        <v/>
      </c>
    </row>
    <row r="181" spans="1:17" s="124" customFormat="1" ht="14.25" customHeight="1">
      <c r="A181" s="143" t="str">
        <f>IF('Values-Valeurs'!A178="","",'Values-Valeurs'!A178)</f>
        <v/>
      </c>
      <c r="B181" s="123" t="e">
        <f>VLOOKUP(A181,Variables!$A:$D,2,FALSE)</f>
        <v>#N/A</v>
      </c>
      <c r="C181" s="175" t="e">
        <f>VLOOKUP(A181,Variables!$A:$D,3,FALSE)</f>
        <v>#N/A</v>
      </c>
      <c r="D181" s="26">
        <f>'Values-Valeurs'!B178</f>
        <v>0</v>
      </c>
      <c r="E181" s="26">
        <f>'Values-Valeurs'!C178</f>
        <v>0</v>
      </c>
      <c r="F181" s="26">
        <f>'Values-Valeurs'!D178</f>
        <v>0</v>
      </c>
      <c r="G181" s="26">
        <f>'Values-Valeurs'!E178</f>
        <v>0</v>
      </c>
      <c r="H181" s="16">
        <f t="shared" si="28"/>
        <v>0</v>
      </c>
      <c r="I181" s="16">
        <f t="shared" si="29"/>
        <v>0</v>
      </c>
      <c r="J181" s="17" t="e">
        <f t="shared" si="44"/>
        <v>#DIV/0!</v>
      </c>
      <c r="K181" s="17" t="e">
        <f t="shared" si="45"/>
        <v>#DIV/0!</v>
      </c>
      <c r="L181" s="18" t="e">
        <f>VLOOKUP(B181,'Table 6'!$A$2:$P$267,16,FALSE)</f>
        <v>#N/A</v>
      </c>
      <c r="M181" s="35" t="str">
        <f t="shared" si="34"/>
        <v/>
      </c>
      <c r="N181" s="35" t="str">
        <f t="shared" si="30"/>
        <v/>
      </c>
      <c r="O181" s="36" t="e">
        <f>HLOOKUP($Q$1,'Table 6'!$A$2:$P$267,B181,FALSE)</f>
        <v>#REF!</v>
      </c>
      <c r="P181" s="35" t="str">
        <f t="shared" si="35"/>
        <v/>
      </c>
      <c r="Q181" s="35" t="str">
        <f t="shared" si="31"/>
        <v/>
      </c>
    </row>
    <row r="182" spans="1:17" s="124" customFormat="1" ht="14.25" customHeight="1">
      <c r="A182" s="143" t="str">
        <f>IF('Values-Valeurs'!A179="","",'Values-Valeurs'!A179)</f>
        <v/>
      </c>
      <c r="B182" s="123" t="e">
        <f>VLOOKUP(A182,Variables!$A:$D,2,FALSE)</f>
        <v>#N/A</v>
      </c>
      <c r="C182" s="175" t="e">
        <f>VLOOKUP(A182,Variables!$A:$D,3,FALSE)</f>
        <v>#N/A</v>
      </c>
      <c r="D182" s="26">
        <f>'Values-Valeurs'!B179</f>
        <v>0</v>
      </c>
      <c r="E182" s="26">
        <f>'Values-Valeurs'!C179</f>
        <v>0</v>
      </c>
      <c r="F182" s="26">
        <f>'Values-Valeurs'!D179</f>
        <v>0</v>
      </c>
      <c r="G182" s="26">
        <f>'Values-Valeurs'!E179</f>
        <v>0</v>
      </c>
      <c r="H182" s="16">
        <f t="shared" si="28"/>
        <v>0</v>
      </c>
      <c r="I182" s="16">
        <f t="shared" si="29"/>
        <v>0</v>
      </c>
      <c r="J182" s="17" t="e">
        <f t="shared" si="44"/>
        <v>#DIV/0!</v>
      </c>
      <c r="K182" s="17" t="e">
        <f t="shared" si="45"/>
        <v>#DIV/0!</v>
      </c>
      <c r="L182" s="18" t="e">
        <f>VLOOKUP(B182,'Table 6'!$A$2:$P$267,16,FALSE)</f>
        <v>#N/A</v>
      </c>
      <c r="M182" s="35" t="str">
        <f t="shared" si="34"/>
        <v/>
      </c>
      <c r="N182" s="35" t="str">
        <f t="shared" si="30"/>
        <v/>
      </c>
      <c r="O182" s="36" t="e">
        <f>HLOOKUP($Q$1,'Table 6'!$A$2:$P$267,B182,FALSE)</f>
        <v>#REF!</v>
      </c>
      <c r="P182" s="35" t="str">
        <f t="shared" si="35"/>
        <v/>
      </c>
      <c r="Q182" s="35" t="str">
        <f t="shared" si="31"/>
        <v/>
      </c>
    </row>
    <row r="183" spans="1:17" s="124" customFormat="1" ht="14.25" customHeight="1">
      <c r="A183" s="143" t="str">
        <f>IF('Values-Valeurs'!A180="","",'Values-Valeurs'!A180)</f>
        <v/>
      </c>
      <c r="B183" s="123" t="e">
        <f>VLOOKUP(A183,Variables!$A:$D,2,FALSE)</f>
        <v>#N/A</v>
      </c>
      <c r="C183" s="175" t="e">
        <f>VLOOKUP(A183,Variables!$A:$D,3,FALSE)</f>
        <v>#N/A</v>
      </c>
      <c r="D183" s="26">
        <f>'Values-Valeurs'!B180</f>
        <v>0</v>
      </c>
      <c r="E183" s="26">
        <f>'Values-Valeurs'!C180</f>
        <v>0</v>
      </c>
      <c r="F183" s="26">
        <f>'Values-Valeurs'!D180</f>
        <v>0</v>
      </c>
      <c r="G183" s="26">
        <f>'Values-Valeurs'!E180</f>
        <v>0</v>
      </c>
      <c r="H183" s="16">
        <f t="shared" si="28"/>
        <v>0</v>
      </c>
      <c r="I183" s="16">
        <f t="shared" si="29"/>
        <v>0</v>
      </c>
      <c r="J183" s="17" t="e">
        <f t="shared" si="44"/>
        <v>#DIV/0!</v>
      </c>
      <c r="K183" s="17" t="e">
        <f t="shared" si="45"/>
        <v>#DIV/0!</v>
      </c>
      <c r="L183" s="18" t="e">
        <f>VLOOKUP(B183,'Table 6'!$A$2:$P$267,16,FALSE)</f>
        <v>#N/A</v>
      </c>
      <c r="M183" s="35" t="str">
        <f t="shared" si="34"/>
        <v/>
      </c>
      <c r="N183" s="35" t="str">
        <f t="shared" si="30"/>
        <v/>
      </c>
      <c r="O183" s="36" t="e">
        <f>HLOOKUP($Q$1,'Table 6'!$A$2:$P$267,B183,FALSE)</f>
        <v>#REF!</v>
      </c>
      <c r="P183" s="35" t="str">
        <f t="shared" si="35"/>
        <v/>
      </c>
      <c r="Q183" s="35" t="str">
        <f t="shared" si="31"/>
        <v/>
      </c>
    </row>
    <row r="184" spans="1:17" s="124" customFormat="1" ht="14.25" customHeight="1">
      <c r="A184" s="143" t="str">
        <f>IF('Values-Valeurs'!A181="","",'Values-Valeurs'!A181)</f>
        <v/>
      </c>
      <c r="B184" s="123" t="e">
        <f>VLOOKUP(A184,Variables!$A:$D,2,FALSE)</f>
        <v>#N/A</v>
      </c>
      <c r="C184" s="175" t="e">
        <f>VLOOKUP(A184,Variables!$A:$D,3,FALSE)</f>
        <v>#N/A</v>
      </c>
      <c r="D184" s="26">
        <f>'Values-Valeurs'!B181</f>
        <v>0</v>
      </c>
      <c r="E184" s="26">
        <f>'Values-Valeurs'!C181</f>
        <v>0</v>
      </c>
      <c r="F184" s="26">
        <f>'Values-Valeurs'!D181</f>
        <v>0</v>
      </c>
      <c r="G184" s="26">
        <f>'Values-Valeurs'!E181</f>
        <v>0</v>
      </c>
      <c r="H184" s="16">
        <f t="shared" si="28"/>
        <v>0</v>
      </c>
      <c r="I184" s="16">
        <f t="shared" si="29"/>
        <v>0</v>
      </c>
      <c r="J184" s="17" t="e">
        <f t="shared" si="44"/>
        <v>#DIV/0!</v>
      </c>
      <c r="K184" s="17" t="e">
        <f t="shared" si="45"/>
        <v>#DIV/0!</v>
      </c>
      <c r="L184" s="18" t="e">
        <f>VLOOKUP(B184,'Table 6'!$A$2:$P$267,16,FALSE)</f>
        <v>#N/A</v>
      </c>
      <c r="M184" s="35" t="str">
        <f t="shared" si="34"/>
        <v/>
      </c>
      <c r="N184" s="35" t="str">
        <f t="shared" si="30"/>
        <v/>
      </c>
      <c r="O184" s="36" t="e">
        <f>HLOOKUP($Q$1,'Table 6'!$A$2:$P$267,B184,FALSE)</f>
        <v>#REF!</v>
      </c>
      <c r="P184" s="35" t="str">
        <f t="shared" si="35"/>
        <v/>
      </c>
      <c r="Q184" s="35" t="str">
        <f t="shared" si="31"/>
        <v/>
      </c>
    </row>
    <row r="185" spans="1:17" s="124" customFormat="1" ht="14.25" customHeight="1">
      <c r="A185" s="143" t="str">
        <f>IF('Values-Valeurs'!A182="","",'Values-Valeurs'!A182)</f>
        <v/>
      </c>
      <c r="B185" s="123" t="e">
        <f>VLOOKUP(A185,Variables!$A:$D,2,FALSE)</f>
        <v>#N/A</v>
      </c>
      <c r="C185" s="175" t="e">
        <f>VLOOKUP(A185,Variables!$A:$D,3,FALSE)</f>
        <v>#N/A</v>
      </c>
      <c r="D185" s="26">
        <f>'Values-Valeurs'!B182</f>
        <v>0</v>
      </c>
      <c r="E185" s="26">
        <f>'Values-Valeurs'!C182</f>
        <v>0</v>
      </c>
      <c r="F185" s="26">
        <f>'Values-Valeurs'!D182</f>
        <v>0</v>
      </c>
      <c r="G185" s="26">
        <f>'Values-Valeurs'!E182</f>
        <v>0</v>
      </c>
      <c r="H185" s="16">
        <f t="shared" ref="H185:H209" si="46">D185+E185</f>
        <v>0</v>
      </c>
      <c r="I185" s="16">
        <f t="shared" ref="I185:I209" si="47">D185+E185+F185</f>
        <v>0</v>
      </c>
      <c r="J185" s="17" t="e">
        <f t="shared" ref="J185:J192" si="48">IF((COUNTA(D185)=0),0,(D185)/(D185+F185))</f>
        <v>#DIV/0!</v>
      </c>
      <c r="K185" s="17" t="e">
        <f t="shared" ref="K185:K192" si="49">IF((COUNTA(D185:E185)=0),0,(D185+E185)/(D185+E185+F185))</f>
        <v>#DIV/0!</v>
      </c>
      <c r="L185" s="18" t="e">
        <f>VLOOKUP(B185,'Table 6'!$A$2:$P$267,16,FALSE)</f>
        <v>#N/A</v>
      </c>
      <c r="M185" s="35" t="str">
        <f t="shared" si="34"/>
        <v/>
      </c>
      <c r="N185" s="35" t="str">
        <f t="shared" ref="N185:N209" si="50">IF(I185=0,"",(IF(AND(M185&lt;=0.05,K185*100&gt;L185),"Alert",IF(AND(M185&lt;=0.05,K185*100&lt;L185),"protective",""))))</f>
        <v/>
      </c>
      <c r="O185" s="36" t="e">
        <f>HLOOKUP($Q$1,'Table 6'!$A$2:$P$267,B185,FALSE)</f>
        <v>#REF!</v>
      </c>
      <c r="P185" s="35" t="str">
        <f t="shared" si="35"/>
        <v/>
      </c>
      <c r="Q185" s="35" t="str">
        <f t="shared" ref="Q185:Q209" si="51">IF(I185=0,"",(IF(AND(P185&lt;=0.05,K185*100&gt;O185),"Alert",IF(AND(P185&lt;=0.05,K185*100&lt;O185),"protective",""))))</f>
        <v/>
      </c>
    </row>
    <row r="186" spans="1:17" s="124" customFormat="1" ht="14.25" customHeight="1">
      <c r="A186" s="143" t="str">
        <f>IF('Values-Valeurs'!A183="","",'Values-Valeurs'!A183)</f>
        <v/>
      </c>
      <c r="B186" s="123" t="e">
        <f>VLOOKUP(A186,Variables!$A:$D,2,FALSE)</f>
        <v>#N/A</v>
      </c>
      <c r="C186" s="175" t="e">
        <f>VLOOKUP(A186,Variables!$A:$D,3,FALSE)</f>
        <v>#N/A</v>
      </c>
      <c r="D186" s="26">
        <f>'Values-Valeurs'!B183</f>
        <v>0</v>
      </c>
      <c r="E186" s="26">
        <f>'Values-Valeurs'!C183</f>
        <v>0</v>
      </c>
      <c r="F186" s="26">
        <f>'Values-Valeurs'!D183</f>
        <v>0</v>
      </c>
      <c r="G186" s="26">
        <f>'Values-Valeurs'!E183</f>
        <v>0</v>
      </c>
      <c r="H186" s="16">
        <f t="shared" si="46"/>
        <v>0</v>
      </c>
      <c r="I186" s="16">
        <f t="shared" si="47"/>
        <v>0</v>
      </c>
      <c r="J186" s="17" t="e">
        <f t="shared" si="48"/>
        <v>#DIV/0!</v>
      </c>
      <c r="K186" s="17" t="e">
        <f t="shared" si="49"/>
        <v>#DIV/0!</v>
      </c>
      <c r="L186" s="18" t="e">
        <f>VLOOKUP(B186,'Table 6'!$A$2:$P$267,16,FALSE)</f>
        <v>#N/A</v>
      </c>
      <c r="M186" s="35" t="str">
        <f t="shared" si="34"/>
        <v/>
      </c>
      <c r="N186" s="35" t="str">
        <f t="shared" si="50"/>
        <v/>
      </c>
      <c r="O186" s="36" t="e">
        <f>HLOOKUP($Q$1,'Table 6'!$A$2:$P$267,B186,FALSE)</f>
        <v>#REF!</v>
      </c>
      <c r="P186" s="35" t="str">
        <f t="shared" si="35"/>
        <v/>
      </c>
      <c r="Q186" s="35" t="str">
        <f t="shared" si="51"/>
        <v/>
      </c>
    </row>
    <row r="187" spans="1:17" s="124" customFormat="1" ht="14.25" customHeight="1">
      <c r="A187" s="143" t="str">
        <f>IF('Values-Valeurs'!A184="","",'Values-Valeurs'!A184)</f>
        <v/>
      </c>
      <c r="B187" s="123" t="e">
        <f>VLOOKUP(A187,Variables!$A:$D,2,FALSE)</f>
        <v>#N/A</v>
      </c>
      <c r="C187" s="175" t="e">
        <f>VLOOKUP(A187,Variables!$A:$D,3,FALSE)</f>
        <v>#N/A</v>
      </c>
      <c r="D187" s="26">
        <f>'Values-Valeurs'!B184</f>
        <v>0</v>
      </c>
      <c r="E187" s="26">
        <f>'Values-Valeurs'!C184</f>
        <v>0</v>
      </c>
      <c r="F187" s="26">
        <f>'Values-Valeurs'!D184</f>
        <v>0</v>
      </c>
      <c r="G187" s="26">
        <f>'Values-Valeurs'!E184</f>
        <v>0</v>
      </c>
      <c r="H187" s="16">
        <f t="shared" si="46"/>
        <v>0</v>
      </c>
      <c r="I187" s="16">
        <f t="shared" si="47"/>
        <v>0</v>
      </c>
      <c r="J187" s="17" t="e">
        <f t="shared" si="48"/>
        <v>#DIV/0!</v>
      </c>
      <c r="K187" s="17" t="e">
        <f t="shared" si="49"/>
        <v>#DIV/0!</v>
      </c>
      <c r="L187" s="18" t="e">
        <f>VLOOKUP(B187,'Table 6'!$A$2:$P$267,16,FALSE)</f>
        <v>#N/A</v>
      </c>
      <c r="M187" s="35" t="str">
        <f t="shared" si="34"/>
        <v/>
      </c>
      <c r="N187" s="35" t="str">
        <f t="shared" si="50"/>
        <v/>
      </c>
      <c r="O187" s="36" t="e">
        <f>HLOOKUP($Q$1,'Table 6'!$A$2:$P$267,B187,FALSE)</f>
        <v>#REF!</v>
      </c>
      <c r="P187" s="35" t="str">
        <f t="shared" si="35"/>
        <v/>
      </c>
      <c r="Q187" s="35" t="str">
        <f t="shared" si="51"/>
        <v/>
      </c>
    </row>
    <row r="188" spans="1:17" s="124" customFormat="1" ht="14.25" customHeight="1">
      <c r="A188" s="143" t="str">
        <f>IF('Values-Valeurs'!A185="","",'Values-Valeurs'!A185)</f>
        <v/>
      </c>
      <c r="B188" s="123" t="e">
        <f>VLOOKUP(A188,Variables!$A:$D,2,FALSE)</f>
        <v>#N/A</v>
      </c>
      <c r="C188" s="175" t="e">
        <f>VLOOKUP(A188,Variables!$A:$D,3,FALSE)</f>
        <v>#N/A</v>
      </c>
      <c r="D188" s="26">
        <f>'Values-Valeurs'!B185</f>
        <v>0</v>
      </c>
      <c r="E188" s="26">
        <f>'Values-Valeurs'!C185</f>
        <v>0</v>
      </c>
      <c r="F188" s="26">
        <f>'Values-Valeurs'!D185</f>
        <v>0</v>
      </c>
      <c r="G188" s="26">
        <f>'Values-Valeurs'!E185</f>
        <v>0</v>
      </c>
      <c r="H188" s="16">
        <f t="shared" si="46"/>
        <v>0</v>
      </c>
      <c r="I188" s="16">
        <f t="shared" si="47"/>
        <v>0</v>
      </c>
      <c r="J188" s="17" t="e">
        <f t="shared" si="48"/>
        <v>#DIV/0!</v>
      </c>
      <c r="K188" s="17" t="e">
        <f t="shared" si="49"/>
        <v>#DIV/0!</v>
      </c>
      <c r="L188" s="18" t="e">
        <f>VLOOKUP(B188,'Table 6'!$A$2:$P$267,16,FALSE)</f>
        <v>#N/A</v>
      </c>
      <c r="M188" s="35" t="str">
        <f t="shared" si="34"/>
        <v/>
      </c>
      <c r="N188" s="35" t="str">
        <f t="shared" si="50"/>
        <v/>
      </c>
      <c r="O188" s="36" t="e">
        <f>HLOOKUP($Q$1,'Table 6'!$A$2:$P$267,B188,FALSE)</f>
        <v>#REF!</v>
      </c>
      <c r="P188" s="35" t="str">
        <f t="shared" si="35"/>
        <v/>
      </c>
      <c r="Q188" s="35" t="str">
        <f t="shared" si="51"/>
        <v/>
      </c>
    </row>
    <row r="189" spans="1:17" s="124" customFormat="1" ht="14.25" customHeight="1">
      <c r="A189" s="143" t="str">
        <f>IF('Values-Valeurs'!A186="","",'Values-Valeurs'!A186)</f>
        <v/>
      </c>
      <c r="B189" s="123" t="e">
        <f>VLOOKUP(A189,Variables!$A:$D,2,FALSE)</f>
        <v>#N/A</v>
      </c>
      <c r="C189" s="175" t="e">
        <f>VLOOKUP(A189,Variables!$A:$D,3,FALSE)</f>
        <v>#N/A</v>
      </c>
      <c r="D189" s="26">
        <f>'Values-Valeurs'!B186</f>
        <v>0</v>
      </c>
      <c r="E189" s="26">
        <f>'Values-Valeurs'!C186</f>
        <v>0</v>
      </c>
      <c r="F189" s="26">
        <f>'Values-Valeurs'!D186</f>
        <v>0</v>
      </c>
      <c r="G189" s="26">
        <f>'Values-Valeurs'!E186</f>
        <v>0</v>
      </c>
      <c r="H189" s="16">
        <f t="shared" si="46"/>
        <v>0</v>
      </c>
      <c r="I189" s="16">
        <f t="shared" si="47"/>
        <v>0</v>
      </c>
      <c r="J189" s="17" t="e">
        <f t="shared" si="48"/>
        <v>#DIV/0!</v>
      </c>
      <c r="K189" s="17" t="e">
        <f t="shared" si="49"/>
        <v>#DIV/0!</v>
      </c>
      <c r="L189" s="18" t="e">
        <f>VLOOKUP(B189,'Table 6'!$A$2:$P$267,16,FALSE)</f>
        <v>#N/A</v>
      </c>
      <c r="M189" s="35" t="str">
        <f t="shared" si="34"/>
        <v/>
      </c>
      <c r="N189" s="35" t="str">
        <f t="shared" si="50"/>
        <v/>
      </c>
      <c r="O189" s="36" t="e">
        <f>HLOOKUP($Q$1,'Table 6'!$A$2:$P$267,B189,FALSE)</f>
        <v>#REF!</v>
      </c>
      <c r="P189" s="35" t="str">
        <f t="shared" si="35"/>
        <v/>
      </c>
      <c r="Q189" s="35" t="str">
        <f t="shared" si="51"/>
        <v/>
      </c>
    </row>
    <row r="190" spans="1:17" s="124" customFormat="1" ht="14.25" customHeight="1">
      <c r="A190" s="143" t="str">
        <f>IF('Values-Valeurs'!A187="","",'Values-Valeurs'!A187)</f>
        <v/>
      </c>
      <c r="B190" s="123" t="e">
        <f>VLOOKUP(A190,Variables!$A:$D,2,FALSE)</f>
        <v>#N/A</v>
      </c>
      <c r="C190" s="175" t="e">
        <f>VLOOKUP(A190,Variables!$A:$D,3,FALSE)</f>
        <v>#N/A</v>
      </c>
      <c r="D190" s="26">
        <f>'Values-Valeurs'!B187</f>
        <v>0</v>
      </c>
      <c r="E190" s="26">
        <f>'Values-Valeurs'!C187</f>
        <v>0</v>
      </c>
      <c r="F190" s="26">
        <f>'Values-Valeurs'!D187</f>
        <v>0</v>
      </c>
      <c r="G190" s="26">
        <f>'Values-Valeurs'!E187</f>
        <v>0</v>
      </c>
      <c r="H190" s="16">
        <f t="shared" si="46"/>
        <v>0</v>
      </c>
      <c r="I190" s="16">
        <f t="shared" si="47"/>
        <v>0</v>
      </c>
      <c r="J190" s="17" t="e">
        <f t="shared" si="48"/>
        <v>#DIV/0!</v>
      </c>
      <c r="K190" s="17" t="e">
        <f t="shared" si="49"/>
        <v>#DIV/0!</v>
      </c>
      <c r="L190" s="18" t="e">
        <f>VLOOKUP(B190,'Table 6'!$A$2:$P$267,16,FALSE)</f>
        <v>#N/A</v>
      </c>
      <c r="M190" s="35" t="str">
        <f t="shared" si="34"/>
        <v/>
      </c>
      <c r="N190" s="35" t="str">
        <f t="shared" si="50"/>
        <v/>
      </c>
      <c r="O190" s="36" t="e">
        <f>HLOOKUP($Q$1,'Table 6'!$A$2:$P$267,B190,FALSE)</f>
        <v>#REF!</v>
      </c>
      <c r="P190" s="35" t="str">
        <f t="shared" si="35"/>
        <v/>
      </c>
      <c r="Q190" s="35" t="str">
        <f t="shared" si="51"/>
        <v/>
      </c>
    </row>
    <row r="191" spans="1:17" s="124" customFormat="1" ht="14.25" customHeight="1">
      <c r="A191" s="143" t="str">
        <f>IF('Values-Valeurs'!A188="","",'Values-Valeurs'!A188)</f>
        <v/>
      </c>
      <c r="B191" s="123" t="e">
        <f>VLOOKUP(A191,Variables!$A:$D,2,FALSE)</f>
        <v>#N/A</v>
      </c>
      <c r="C191" s="175" t="e">
        <f>VLOOKUP(A191,Variables!$A:$D,3,FALSE)</f>
        <v>#N/A</v>
      </c>
      <c r="D191" s="26">
        <f>'Values-Valeurs'!B188</f>
        <v>0</v>
      </c>
      <c r="E191" s="26">
        <f>'Values-Valeurs'!C188</f>
        <v>0</v>
      </c>
      <c r="F191" s="26">
        <f>'Values-Valeurs'!D188</f>
        <v>0</v>
      </c>
      <c r="G191" s="26">
        <f>'Values-Valeurs'!E188</f>
        <v>0</v>
      </c>
      <c r="H191" s="16">
        <f t="shared" si="46"/>
        <v>0</v>
      </c>
      <c r="I191" s="16">
        <f t="shared" si="47"/>
        <v>0</v>
      </c>
      <c r="J191" s="17" t="e">
        <f t="shared" si="48"/>
        <v>#DIV/0!</v>
      </c>
      <c r="K191" s="17" t="e">
        <f t="shared" si="49"/>
        <v>#DIV/0!</v>
      </c>
      <c r="L191" s="18" t="e">
        <f>VLOOKUP(B191,'Table 6'!$A$2:$P$267,16,FALSE)</f>
        <v>#N/A</v>
      </c>
      <c r="M191" s="35" t="str">
        <f t="shared" si="34"/>
        <v/>
      </c>
      <c r="N191" s="35" t="str">
        <f t="shared" si="50"/>
        <v/>
      </c>
      <c r="O191" s="36" t="e">
        <f>HLOOKUP($Q$1,'Table 6'!$A$2:$P$267,B191,FALSE)</f>
        <v>#REF!</v>
      </c>
      <c r="P191" s="35" t="str">
        <f t="shared" si="35"/>
        <v/>
      </c>
      <c r="Q191" s="35" t="str">
        <f t="shared" si="51"/>
        <v/>
      </c>
    </row>
    <row r="192" spans="1:17" s="124" customFormat="1" ht="14.25" customHeight="1">
      <c r="A192" s="143" t="str">
        <f>IF('Values-Valeurs'!A189="","",'Values-Valeurs'!A189)</f>
        <v/>
      </c>
      <c r="B192" s="123" t="e">
        <f>VLOOKUP(A192,Variables!$A:$D,2,FALSE)</f>
        <v>#N/A</v>
      </c>
      <c r="C192" s="175" t="e">
        <f>VLOOKUP(A192,Variables!$A:$D,3,FALSE)</f>
        <v>#N/A</v>
      </c>
      <c r="D192" s="26">
        <f>'Values-Valeurs'!B189</f>
        <v>0</v>
      </c>
      <c r="E192" s="26">
        <f>'Values-Valeurs'!C189</f>
        <v>0</v>
      </c>
      <c r="F192" s="26">
        <f>'Values-Valeurs'!D189</f>
        <v>0</v>
      </c>
      <c r="G192" s="26">
        <f>'Values-Valeurs'!E189</f>
        <v>0</v>
      </c>
      <c r="H192" s="16">
        <f t="shared" si="46"/>
        <v>0</v>
      </c>
      <c r="I192" s="16">
        <f t="shared" si="47"/>
        <v>0</v>
      </c>
      <c r="J192" s="17" t="e">
        <f t="shared" si="48"/>
        <v>#DIV/0!</v>
      </c>
      <c r="K192" s="17" t="e">
        <f t="shared" si="49"/>
        <v>#DIV/0!</v>
      </c>
      <c r="L192" s="18" t="e">
        <f>VLOOKUP(B192,'Table 6'!$A$2:$P$267,16,FALSE)</f>
        <v>#N/A</v>
      </c>
      <c r="M192" s="35" t="str">
        <f t="shared" si="34"/>
        <v/>
      </c>
      <c r="N192" s="35" t="str">
        <f t="shared" si="50"/>
        <v/>
      </c>
      <c r="O192" s="36" t="e">
        <f>HLOOKUP($Q$1,'Table 6'!$A$2:$P$267,B192,FALSE)</f>
        <v>#REF!</v>
      </c>
      <c r="P192" s="35" t="str">
        <f t="shared" si="35"/>
        <v/>
      </c>
      <c r="Q192" s="35" t="str">
        <f t="shared" si="51"/>
        <v/>
      </c>
    </row>
    <row r="193" spans="1:17" s="124" customFormat="1" ht="14.25" customHeight="1">
      <c r="A193" s="143" t="str">
        <f>IF('Values-Valeurs'!A190="","",'Values-Valeurs'!A190)</f>
        <v/>
      </c>
      <c r="B193" s="123" t="e">
        <f>VLOOKUP(A193,Variables!$A:$D,2,FALSE)</f>
        <v>#N/A</v>
      </c>
      <c r="C193" s="175" t="e">
        <f>VLOOKUP(A193,Variables!$A:$D,3,FALSE)</f>
        <v>#N/A</v>
      </c>
      <c r="D193" s="26">
        <f>'Values-Valeurs'!B190</f>
        <v>0</v>
      </c>
      <c r="E193" s="26">
        <f>'Values-Valeurs'!C190</f>
        <v>0</v>
      </c>
      <c r="F193" s="26">
        <f>'Values-Valeurs'!D190</f>
        <v>0</v>
      </c>
      <c r="G193" s="26">
        <f>'Values-Valeurs'!E190</f>
        <v>0</v>
      </c>
      <c r="H193" s="16">
        <f t="shared" si="46"/>
        <v>0</v>
      </c>
      <c r="I193" s="16">
        <f t="shared" si="47"/>
        <v>0</v>
      </c>
      <c r="J193" s="17" t="e">
        <f t="shared" ref="J193:J200" si="52">IF((COUNTA(D193)=0),0,(D193)/(D193+F193))</f>
        <v>#DIV/0!</v>
      </c>
      <c r="K193" s="17" t="e">
        <f t="shared" ref="K193:K200" si="53">IF((COUNTA(D193:E193)=0),0,(D193+E193)/(D193+E193+F193))</f>
        <v>#DIV/0!</v>
      </c>
      <c r="L193" s="18" t="e">
        <f>VLOOKUP(B193,'Table 6'!$A$2:$P$267,16,FALSE)</f>
        <v>#N/A</v>
      </c>
      <c r="M193" s="35" t="str">
        <f t="shared" si="34"/>
        <v/>
      </c>
      <c r="N193" s="35" t="str">
        <f t="shared" si="50"/>
        <v/>
      </c>
      <c r="O193" s="36" t="e">
        <f>HLOOKUP($Q$1,'Table 6'!$A$2:$P$267,B193,FALSE)</f>
        <v>#REF!</v>
      </c>
      <c r="P193" s="35" t="str">
        <f t="shared" si="35"/>
        <v/>
      </c>
      <c r="Q193" s="35" t="str">
        <f t="shared" si="51"/>
        <v/>
      </c>
    </row>
    <row r="194" spans="1:17" s="124" customFormat="1" ht="14.25" customHeight="1">
      <c r="A194" s="143" t="str">
        <f>IF('Values-Valeurs'!A191="","",'Values-Valeurs'!A191)</f>
        <v/>
      </c>
      <c r="B194" s="123" t="e">
        <f>VLOOKUP(A194,Variables!$A:$D,2,FALSE)</f>
        <v>#N/A</v>
      </c>
      <c r="C194" s="175" t="e">
        <f>VLOOKUP(A194,Variables!$A:$D,3,FALSE)</f>
        <v>#N/A</v>
      </c>
      <c r="D194" s="26">
        <f>'Values-Valeurs'!B191</f>
        <v>0</v>
      </c>
      <c r="E194" s="26">
        <f>'Values-Valeurs'!C191</f>
        <v>0</v>
      </c>
      <c r="F194" s="26">
        <f>'Values-Valeurs'!D191</f>
        <v>0</v>
      </c>
      <c r="G194" s="26">
        <f>'Values-Valeurs'!E191</f>
        <v>0</v>
      </c>
      <c r="H194" s="16">
        <f t="shared" si="46"/>
        <v>0</v>
      </c>
      <c r="I194" s="16">
        <f t="shared" si="47"/>
        <v>0</v>
      </c>
      <c r="J194" s="17" t="e">
        <f t="shared" si="52"/>
        <v>#DIV/0!</v>
      </c>
      <c r="K194" s="17" t="e">
        <f t="shared" si="53"/>
        <v>#DIV/0!</v>
      </c>
      <c r="L194" s="18" t="e">
        <f>VLOOKUP(B194,'Table 6'!$A$2:$P$267,16,FALSE)</f>
        <v>#N/A</v>
      </c>
      <c r="M194" s="35" t="str">
        <f t="shared" si="34"/>
        <v/>
      </c>
      <c r="N194" s="35" t="str">
        <f t="shared" si="50"/>
        <v/>
      </c>
      <c r="O194" s="36" t="e">
        <f>HLOOKUP($Q$1,'Table 6'!$A$2:$P$267,B194,FALSE)</f>
        <v>#REF!</v>
      </c>
      <c r="P194" s="35" t="str">
        <f t="shared" si="35"/>
        <v/>
      </c>
      <c r="Q194" s="35" t="str">
        <f t="shared" si="51"/>
        <v/>
      </c>
    </row>
    <row r="195" spans="1:17" s="124" customFormat="1" ht="14.25" customHeight="1">
      <c r="A195" s="143" t="str">
        <f>IF('Values-Valeurs'!A192="","",'Values-Valeurs'!A192)</f>
        <v/>
      </c>
      <c r="B195" s="123" t="e">
        <f>VLOOKUP(A195,Variables!$A:$D,2,FALSE)</f>
        <v>#N/A</v>
      </c>
      <c r="C195" s="175" t="e">
        <f>VLOOKUP(A195,Variables!$A:$D,3,FALSE)</f>
        <v>#N/A</v>
      </c>
      <c r="D195" s="26">
        <f>'Values-Valeurs'!B192</f>
        <v>0</v>
      </c>
      <c r="E195" s="26">
        <f>'Values-Valeurs'!C192</f>
        <v>0</v>
      </c>
      <c r="F195" s="26">
        <f>'Values-Valeurs'!D192</f>
        <v>0</v>
      </c>
      <c r="G195" s="26">
        <f>'Values-Valeurs'!E192</f>
        <v>0</v>
      </c>
      <c r="H195" s="16">
        <f t="shared" si="46"/>
        <v>0</v>
      </c>
      <c r="I195" s="16">
        <f t="shared" si="47"/>
        <v>0</v>
      </c>
      <c r="J195" s="17" t="e">
        <f t="shared" si="52"/>
        <v>#DIV/0!</v>
      </c>
      <c r="K195" s="17" t="e">
        <f t="shared" si="53"/>
        <v>#DIV/0!</v>
      </c>
      <c r="L195" s="18" t="e">
        <f>VLOOKUP(B195,'Table 6'!$A$2:$P$267,16,FALSE)</f>
        <v>#N/A</v>
      </c>
      <c r="M195" s="35" t="str">
        <f t="shared" si="34"/>
        <v/>
      </c>
      <c r="N195" s="35" t="str">
        <f t="shared" si="50"/>
        <v/>
      </c>
      <c r="O195" s="36" t="e">
        <f>HLOOKUP($Q$1,'Table 6'!$A$2:$P$267,B195,FALSE)</f>
        <v>#REF!</v>
      </c>
      <c r="P195" s="35" t="str">
        <f t="shared" si="35"/>
        <v/>
      </c>
      <c r="Q195" s="35" t="str">
        <f t="shared" si="51"/>
        <v/>
      </c>
    </row>
    <row r="196" spans="1:17" s="124" customFormat="1" ht="14.25" customHeight="1">
      <c r="A196" s="143" t="str">
        <f>IF('Values-Valeurs'!A193="","",'Values-Valeurs'!A193)</f>
        <v/>
      </c>
      <c r="B196" s="123" t="e">
        <f>VLOOKUP(A196,Variables!$A:$D,2,FALSE)</f>
        <v>#N/A</v>
      </c>
      <c r="C196" s="175" t="e">
        <f>VLOOKUP(A196,Variables!$A:$D,3,FALSE)</f>
        <v>#N/A</v>
      </c>
      <c r="D196" s="26">
        <f>'Values-Valeurs'!B193</f>
        <v>0</v>
      </c>
      <c r="E196" s="26">
        <f>'Values-Valeurs'!C193</f>
        <v>0</v>
      </c>
      <c r="F196" s="26">
        <f>'Values-Valeurs'!D193</f>
        <v>0</v>
      </c>
      <c r="G196" s="26">
        <f>'Values-Valeurs'!E193</f>
        <v>0</v>
      </c>
      <c r="H196" s="16">
        <f t="shared" si="46"/>
        <v>0</v>
      </c>
      <c r="I196" s="16">
        <f t="shared" si="47"/>
        <v>0</v>
      </c>
      <c r="J196" s="17" t="e">
        <f t="shared" si="52"/>
        <v>#DIV/0!</v>
      </c>
      <c r="K196" s="17" t="e">
        <f t="shared" si="53"/>
        <v>#DIV/0!</v>
      </c>
      <c r="L196" s="18" t="e">
        <f>VLOOKUP(B196,'Table 6'!$A$2:$P$267,16,FALSE)</f>
        <v>#N/A</v>
      </c>
      <c r="M196" s="35" t="str">
        <f t="shared" si="34"/>
        <v/>
      </c>
      <c r="N196" s="35" t="str">
        <f t="shared" si="50"/>
        <v/>
      </c>
      <c r="O196" s="36" t="e">
        <f>HLOOKUP($Q$1,'Table 6'!$A$2:$P$267,B196,FALSE)</f>
        <v>#REF!</v>
      </c>
      <c r="P196" s="35" t="str">
        <f t="shared" si="35"/>
        <v/>
      </c>
      <c r="Q196" s="35" t="str">
        <f t="shared" si="51"/>
        <v/>
      </c>
    </row>
    <row r="197" spans="1:17" s="124" customFormat="1" ht="14.25" customHeight="1">
      <c r="A197" s="143" t="str">
        <f>IF('Values-Valeurs'!A194="","",'Values-Valeurs'!A194)</f>
        <v/>
      </c>
      <c r="B197" s="123" t="e">
        <f>VLOOKUP(A197,Variables!$A:$D,2,FALSE)</f>
        <v>#N/A</v>
      </c>
      <c r="C197" s="175" t="e">
        <f>VLOOKUP(A197,Variables!$A:$D,3,FALSE)</f>
        <v>#N/A</v>
      </c>
      <c r="D197" s="26">
        <f>'Values-Valeurs'!B194</f>
        <v>0</v>
      </c>
      <c r="E197" s="26">
        <f>'Values-Valeurs'!C194</f>
        <v>0</v>
      </c>
      <c r="F197" s="26">
        <f>'Values-Valeurs'!D194</f>
        <v>0</v>
      </c>
      <c r="G197" s="26">
        <f>'Values-Valeurs'!E194</f>
        <v>0</v>
      </c>
      <c r="H197" s="16">
        <f t="shared" si="46"/>
        <v>0</v>
      </c>
      <c r="I197" s="16">
        <f t="shared" si="47"/>
        <v>0</v>
      </c>
      <c r="J197" s="17" t="e">
        <f t="shared" si="52"/>
        <v>#DIV/0!</v>
      </c>
      <c r="K197" s="17" t="e">
        <f t="shared" si="53"/>
        <v>#DIV/0!</v>
      </c>
      <c r="L197" s="18" t="e">
        <f>VLOOKUP(B197,'Table 6'!$A$2:$P$267,16,FALSE)</f>
        <v>#N/A</v>
      </c>
      <c r="M197" s="35" t="str">
        <f t="shared" si="34"/>
        <v/>
      </c>
      <c r="N197" s="35" t="str">
        <f t="shared" si="50"/>
        <v/>
      </c>
      <c r="O197" s="36" t="e">
        <f>HLOOKUP($Q$1,'Table 6'!$A$2:$P$267,B197,FALSE)</f>
        <v>#REF!</v>
      </c>
      <c r="P197" s="35" t="str">
        <f t="shared" si="35"/>
        <v/>
      </c>
      <c r="Q197" s="35" t="str">
        <f t="shared" si="51"/>
        <v/>
      </c>
    </row>
    <row r="198" spans="1:17" s="124" customFormat="1" ht="14.25" customHeight="1">
      <c r="A198" s="143" t="str">
        <f>IF('Values-Valeurs'!A195="","",'Values-Valeurs'!A195)</f>
        <v/>
      </c>
      <c r="B198" s="123" t="e">
        <f>VLOOKUP(A198,Variables!$A:$D,2,FALSE)</f>
        <v>#N/A</v>
      </c>
      <c r="C198" s="175" t="e">
        <f>VLOOKUP(A198,Variables!$A:$D,3,FALSE)</f>
        <v>#N/A</v>
      </c>
      <c r="D198" s="26">
        <f>'Values-Valeurs'!B195</f>
        <v>0</v>
      </c>
      <c r="E198" s="26">
        <f>'Values-Valeurs'!C195</f>
        <v>0</v>
      </c>
      <c r="F198" s="26">
        <f>'Values-Valeurs'!D195</f>
        <v>0</v>
      </c>
      <c r="G198" s="26">
        <f>'Values-Valeurs'!E195</f>
        <v>0</v>
      </c>
      <c r="H198" s="16">
        <f t="shared" si="46"/>
        <v>0</v>
      </c>
      <c r="I198" s="16">
        <f t="shared" si="47"/>
        <v>0</v>
      </c>
      <c r="J198" s="17" t="e">
        <f t="shared" si="52"/>
        <v>#DIV/0!</v>
      </c>
      <c r="K198" s="17" t="e">
        <f t="shared" si="53"/>
        <v>#DIV/0!</v>
      </c>
      <c r="L198" s="18" t="e">
        <f>VLOOKUP(B198,'Table 6'!$A$2:$P$267,16,FALSE)</f>
        <v>#N/A</v>
      </c>
      <c r="M198" s="35" t="str">
        <f t="shared" ref="M198:M261" si="54">IF(I198=0,"",IF(L198="no data","",((IF(AND($H198&lt;=$I198,$H198&gt;=0),BINOMDIST($H198,$I198,L198/100,0),"")))))</f>
        <v/>
      </c>
      <c r="N198" s="35" t="str">
        <f t="shared" si="50"/>
        <v/>
      </c>
      <c r="O198" s="36" t="e">
        <f>HLOOKUP($Q$1,'Table 6'!$A$2:$P$267,B198,FALSE)</f>
        <v>#REF!</v>
      </c>
      <c r="P198" s="35" t="str">
        <f t="shared" ref="P198:P261" si="55">IF(I198=0,"",IF(O198="no data","",(IF(AND($H198&lt;=$I198,$H198&gt;=0),BINOMDIST($H198,$I198,O198/100,0),""))))</f>
        <v/>
      </c>
      <c r="Q198" s="35" t="str">
        <f t="shared" si="51"/>
        <v/>
      </c>
    </row>
    <row r="199" spans="1:17" s="124" customFormat="1" ht="14.25" customHeight="1">
      <c r="A199" s="143" t="str">
        <f>IF('Values-Valeurs'!A196="","",'Values-Valeurs'!A196)</f>
        <v/>
      </c>
      <c r="B199" s="123" t="e">
        <f>VLOOKUP(A199,Variables!$A:$D,2,FALSE)</f>
        <v>#N/A</v>
      </c>
      <c r="C199" s="175" t="e">
        <f>VLOOKUP(A199,Variables!$A:$D,3,FALSE)</f>
        <v>#N/A</v>
      </c>
      <c r="D199" s="26">
        <f>'Values-Valeurs'!B196</f>
        <v>0</v>
      </c>
      <c r="E199" s="26">
        <f>'Values-Valeurs'!C196</f>
        <v>0</v>
      </c>
      <c r="F199" s="26">
        <f>'Values-Valeurs'!D196</f>
        <v>0</v>
      </c>
      <c r="G199" s="26">
        <f>'Values-Valeurs'!E196</f>
        <v>0</v>
      </c>
      <c r="H199" s="16">
        <f t="shared" si="46"/>
        <v>0</v>
      </c>
      <c r="I199" s="16">
        <f t="shared" si="47"/>
        <v>0</v>
      </c>
      <c r="J199" s="17" t="e">
        <f t="shared" si="52"/>
        <v>#DIV/0!</v>
      </c>
      <c r="K199" s="17" t="e">
        <f t="shared" si="53"/>
        <v>#DIV/0!</v>
      </c>
      <c r="L199" s="18" t="e">
        <f>VLOOKUP(B199,'Table 6'!$A$2:$P$267,16,FALSE)</f>
        <v>#N/A</v>
      </c>
      <c r="M199" s="35" t="str">
        <f t="shared" si="54"/>
        <v/>
      </c>
      <c r="N199" s="35" t="str">
        <f t="shared" si="50"/>
        <v/>
      </c>
      <c r="O199" s="36" t="e">
        <f>HLOOKUP($Q$1,'Table 6'!$A$2:$P$267,B199,FALSE)</f>
        <v>#REF!</v>
      </c>
      <c r="P199" s="35" t="str">
        <f t="shared" si="55"/>
        <v/>
      </c>
      <c r="Q199" s="35" t="str">
        <f t="shared" si="51"/>
        <v/>
      </c>
    </row>
    <row r="200" spans="1:17" s="124" customFormat="1" ht="14.25" customHeight="1">
      <c r="A200" s="143" t="str">
        <f>IF('Values-Valeurs'!A197="","",'Values-Valeurs'!A197)</f>
        <v/>
      </c>
      <c r="B200" s="123" t="e">
        <f>VLOOKUP(A200,Variables!$A:$D,2,FALSE)</f>
        <v>#N/A</v>
      </c>
      <c r="C200" s="175" t="e">
        <f>VLOOKUP(A200,Variables!$A:$D,3,FALSE)</f>
        <v>#N/A</v>
      </c>
      <c r="D200" s="26">
        <f>'Values-Valeurs'!B197</f>
        <v>0</v>
      </c>
      <c r="E200" s="26">
        <f>'Values-Valeurs'!C197</f>
        <v>0</v>
      </c>
      <c r="F200" s="26">
        <f>'Values-Valeurs'!D197</f>
        <v>0</v>
      </c>
      <c r="G200" s="26">
        <f>'Values-Valeurs'!E197</f>
        <v>0</v>
      </c>
      <c r="H200" s="16">
        <f t="shared" si="46"/>
        <v>0</v>
      </c>
      <c r="I200" s="16">
        <f t="shared" si="47"/>
        <v>0</v>
      </c>
      <c r="J200" s="17" t="e">
        <f t="shared" si="52"/>
        <v>#DIV/0!</v>
      </c>
      <c r="K200" s="17" t="e">
        <f t="shared" si="53"/>
        <v>#DIV/0!</v>
      </c>
      <c r="L200" s="18" t="e">
        <f>VLOOKUP(B200,'Table 6'!$A$2:$P$267,16,FALSE)</f>
        <v>#N/A</v>
      </c>
      <c r="M200" s="35" t="str">
        <f t="shared" si="54"/>
        <v/>
      </c>
      <c r="N200" s="35" t="str">
        <f t="shared" si="50"/>
        <v/>
      </c>
      <c r="O200" s="36" t="e">
        <f>HLOOKUP($Q$1,'Table 6'!$A$2:$P$267,B200,FALSE)</f>
        <v>#REF!</v>
      </c>
      <c r="P200" s="35" t="str">
        <f t="shared" si="55"/>
        <v/>
      </c>
      <c r="Q200" s="35" t="str">
        <f t="shared" si="51"/>
        <v/>
      </c>
    </row>
    <row r="201" spans="1:17" s="124" customFormat="1" ht="14.25" customHeight="1">
      <c r="A201" s="143" t="str">
        <f>IF('Values-Valeurs'!A198="","",'Values-Valeurs'!A198)</f>
        <v/>
      </c>
      <c r="B201" s="123" t="e">
        <f>VLOOKUP(A201,Variables!$A:$D,2,FALSE)</f>
        <v>#N/A</v>
      </c>
      <c r="C201" s="175" t="e">
        <f>VLOOKUP(A201,Variables!$A:$D,3,FALSE)</f>
        <v>#N/A</v>
      </c>
      <c r="D201" s="26">
        <f>'Values-Valeurs'!B198</f>
        <v>0</v>
      </c>
      <c r="E201" s="26">
        <f>'Values-Valeurs'!C198</f>
        <v>0</v>
      </c>
      <c r="F201" s="26">
        <f>'Values-Valeurs'!D198</f>
        <v>0</v>
      </c>
      <c r="G201" s="26">
        <f>'Values-Valeurs'!E198</f>
        <v>0</v>
      </c>
      <c r="H201" s="16">
        <f t="shared" si="46"/>
        <v>0</v>
      </c>
      <c r="I201" s="16">
        <f t="shared" si="47"/>
        <v>0</v>
      </c>
      <c r="J201" s="17" t="e">
        <f t="shared" ref="J201:J204" si="56">IF((COUNTA(D201)=0),0,(D201)/(D201+F201))</f>
        <v>#DIV/0!</v>
      </c>
      <c r="K201" s="17" t="e">
        <f t="shared" ref="K201:K204" si="57">IF((COUNTA(D201:E201)=0),0,(D201+E201)/(D201+E201+F201))</f>
        <v>#DIV/0!</v>
      </c>
      <c r="L201" s="18" t="e">
        <f>VLOOKUP(B201,'Table 6'!$A$2:$P$267,16,FALSE)</f>
        <v>#N/A</v>
      </c>
      <c r="M201" s="35" t="str">
        <f t="shared" si="54"/>
        <v/>
      </c>
      <c r="N201" s="35" t="str">
        <f t="shared" si="50"/>
        <v/>
      </c>
      <c r="O201" s="36" t="e">
        <f>HLOOKUP($Q$1,'Table 6'!$A$2:$P$267,B201,FALSE)</f>
        <v>#REF!</v>
      </c>
      <c r="P201" s="35" t="str">
        <f t="shared" si="55"/>
        <v/>
      </c>
      <c r="Q201" s="35" t="str">
        <f t="shared" si="51"/>
        <v/>
      </c>
    </row>
    <row r="202" spans="1:17" s="124" customFormat="1" ht="14.25" customHeight="1">
      <c r="A202" s="143" t="str">
        <f>IF('Values-Valeurs'!A199="","",'Values-Valeurs'!A199)</f>
        <v/>
      </c>
      <c r="B202" s="123" t="e">
        <f>VLOOKUP(A202,Variables!$A:$D,2,FALSE)</f>
        <v>#N/A</v>
      </c>
      <c r="C202" s="175" t="e">
        <f>VLOOKUP(A202,Variables!$A:$D,3,FALSE)</f>
        <v>#N/A</v>
      </c>
      <c r="D202" s="26">
        <f>'Values-Valeurs'!B199</f>
        <v>0</v>
      </c>
      <c r="E202" s="26">
        <f>'Values-Valeurs'!C199</f>
        <v>0</v>
      </c>
      <c r="F202" s="26">
        <f>'Values-Valeurs'!D199</f>
        <v>0</v>
      </c>
      <c r="G202" s="26">
        <f>'Values-Valeurs'!E199</f>
        <v>0</v>
      </c>
      <c r="H202" s="16">
        <f t="shared" si="46"/>
        <v>0</v>
      </c>
      <c r="I202" s="16">
        <f t="shared" si="47"/>
        <v>0</v>
      </c>
      <c r="J202" s="17" t="e">
        <f t="shared" si="56"/>
        <v>#DIV/0!</v>
      </c>
      <c r="K202" s="17" t="e">
        <f t="shared" si="57"/>
        <v>#DIV/0!</v>
      </c>
      <c r="L202" s="18" t="e">
        <f>VLOOKUP(B202,'Table 6'!$A$2:$P$267,16,FALSE)</f>
        <v>#N/A</v>
      </c>
      <c r="M202" s="35" t="str">
        <f t="shared" si="54"/>
        <v/>
      </c>
      <c r="N202" s="35" t="str">
        <f t="shared" si="50"/>
        <v/>
      </c>
      <c r="O202" s="36" t="e">
        <f>HLOOKUP($Q$1,'Table 6'!$A$2:$P$267,B202,FALSE)</f>
        <v>#REF!</v>
      </c>
      <c r="P202" s="35" t="str">
        <f t="shared" si="55"/>
        <v/>
      </c>
      <c r="Q202" s="35" t="str">
        <f t="shared" si="51"/>
        <v/>
      </c>
    </row>
    <row r="203" spans="1:17" s="124" customFormat="1" ht="14.25" customHeight="1">
      <c r="A203" s="143" t="str">
        <f>IF('Values-Valeurs'!A200="","",'Values-Valeurs'!A200)</f>
        <v/>
      </c>
      <c r="B203" s="123" t="e">
        <f>VLOOKUP(A203,Variables!$A:$D,2,FALSE)</f>
        <v>#N/A</v>
      </c>
      <c r="C203" s="175" t="e">
        <f>VLOOKUP(A203,Variables!$A:$D,3,FALSE)</f>
        <v>#N/A</v>
      </c>
      <c r="D203" s="26">
        <f>'Values-Valeurs'!B200</f>
        <v>0</v>
      </c>
      <c r="E203" s="26">
        <f>'Values-Valeurs'!C200</f>
        <v>0</v>
      </c>
      <c r="F203" s="26">
        <f>'Values-Valeurs'!D200</f>
        <v>0</v>
      </c>
      <c r="G203" s="26">
        <f>'Values-Valeurs'!E200</f>
        <v>0</v>
      </c>
      <c r="H203" s="16">
        <f t="shared" si="46"/>
        <v>0</v>
      </c>
      <c r="I203" s="16">
        <f t="shared" si="47"/>
        <v>0</v>
      </c>
      <c r="J203" s="17" t="e">
        <f t="shared" si="56"/>
        <v>#DIV/0!</v>
      </c>
      <c r="K203" s="17" t="e">
        <f t="shared" si="57"/>
        <v>#DIV/0!</v>
      </c>
      <c r="L203" s="18" t="e">
        <f>VLOOKUP(B203,'Table 6'!$A$2:$P$267,16,FALSE)</f>
        <v>#N/A</v>
      </c>
      <c r="M203" s="35" t="str">
        <f t="shared" si="54"/>
        <v/>
      </c>
      <c r="N203" s="35" t="str">
        <f t="shared" si="50"/>
        <v/>
      </c>
      <c r="O203" s="36" t="e">
        <f>HLOOKUP($Q$1,'Table 6'!$A$2:$P$267,B203,FALSE)</f>
        <v>#REF!</v>
      </c>
      <c r="P203" s="35" t="str">
        <f t="shared" si="55"/>
        <v/>
      </c>
      <c r="Q203" s="35" t="str">
        <f t="shared" si="51"/>
        <v/>
      </c>
    </row>
    <row r="204" spans="1:17" s="124" customFormat="1" ht="14.25" customHeight="1">
      <c r="A204" s="143" t="str">
        <f>IF('Values-Valeurs'!A201="","",'Values-Valeurs'!A201)</f>
        <v/>
      </c>
      <c r="B204" s="123" t="e">
        <f>VLOOKUP(A204,Variables!$A:$D,2,FALSE)</f>
        <v>#N/A</v>
      </c>
      <c r="C204" s="175" t="e">
        <f>VLOOKUP(A204,Variables!$A:$D,3,FALSE)</f>
        <v>#N/A</v>
      </c>
      <c r="D204" s="26">
        <f>'Values-Valeurs'!B201</f>
        <v>0</v>
      </c>
      <c r="E204" s="26">
        <f>'Values-Valeurs'!C201</f>
        <v>0</v>
      </c>
      <c r="F204" s="26">
        <f>'Values-Valeurs'!D201</f>
        <v>0</v>
      </c>
      <c r="G204" s="26">
        <f>'Values-Valeurs'!E201</f>
        <v>0</v>
      </c>
      <c r="H204" s="16">
        <f t="shared" si="46"/>
        <v>0</v>
      </c>
      <c r="I204" s="16">
        <f t="shared" si="47"/>
        <v>0</v>
      </c>
      <c r="J204" s="17" t="e">
        <f t="shared" si="56"/>
        <v>#DIV/0!</v>
      </c>
      <c r="K204" s="17" t="e">
        <f t="shared" si="57"/>
        <v>#DIV/0!</v>
      </c>
      <c r="L204" s="18" t="e">
        <f>VLOOKUP(B204,'Table 6'!$A$2:$P$267,16,FALSE)</f>
        <v>#N/A</v>
      </c>
      <c r="M204" s="35" t="str">
        <f t="shared" si="54"/>
        <v/>
      </c>
      <c r="N204" s="35" t="str">
        <f t="shared" si="50"/>
        <v/>
      </c>
      <c r="O204" s="36" t="e">
        <f>HLOOKUP($Q$1,'Table 6'!$A$2:$P$267,B204,FALSE)</f>
        <v>#REF!</v>
      </c>
      <c r="P204" s="35" t="str">
        <f t="shared" si="55"/>
        <v/>
      </c>
      <c r="Q204" s="35" t="str">
        <f t="shared" si="51"/>
        <v/>
      </c>
    </row>
    <row r="205" spans="1:17" s="124" customFormat="1" ht="14.25" customHeight="1">
      <c r="A205" s="143" t="str">
        <f>IF('Values-Valeurs'!A202="","",'Values-Valeurs'!A202)</f>
        <v/>
      </c>
      <c r="B205" s="123" t="e">
        <f>VLOOKUP(A205,Variables!$A:$D,2,FALSE)</f>
        <v>#N/A</v>
      </c>
      <c r="C205" s="175" t="e">
        <f>VLOOKUP(A205,Variables!$A:$D,3,FALSE)</f>
        <v>#N/A</v>
      </c>
      <c r="D205" s="26">
        <f>'Values-Valeurs'!B202</f>
        <v>0</v>
      </c>
      <c r="E205" s="26">
        <f>'Values-Valeurs'!C202</f>
        <v>0</v>
      </c>
      <c r="F205" s="26">
        <f>'Values-Valeurs'!D202</f>
        <v>0</v>
      </c>
      <c r="G205" s="26">
        <f>'Values-Valeurs'!E202</f>
        <v>0</v>
      </c>
      <c r="H205" s="16">
        <f t="shared" si="46"/>
        <v>0</v>
      </c>
      <c r="I205" s="16">
        <f t="shared" si="47"/>
        <v>0</v>
      </c>
      <c r="J205" s="17" t="e">
        <f t="shared" ref="J205:J209" si="58">IF((COUNTA(D205)=0),0,(D205)/(D205+F205))</f>
        <v>#DIV/0!</v>
      </c>
      <c r="K205" s="17" t="e">
        <f t="shared" ref="K205:K209" si="59">IF((COUNTA(D205:E205)=0),0,(D205+E205)/(D205+E205+F205))</f>
        <v>#DIV/0!</v>
      </c>
      <c r="L205" s="18" t="e">
        <f>VLOOKUP(B205,'Table 6'!$A$2:$P$267,16,FALSE)</f>
        <v>#N/A</v>
      </c>
      <c r="M205" s="35" t="str">
        <f t="shared" si="54"/>
        <v/>
      </c>
      <c r="N205" s="35" t="str">
        <f t="shared" si="50"/>
        <v/>
      </c>
      <c r="O205" s="36" t="e">
        <f>HLOOKUP($Q$1,'Table 6'!$A$2:$P$267,B205,FALSE)</f>
        <v>#REF!</v>
      </c>
      <c r="P205" s="35" t="str">
        <f t="shared" si="55"/>
        <v/>
      </c>
      <c r="Q205" s="35" t="str">
        <f t="shared" si="51"/>
        <v/>
      </c>
    </row>
    <row r="206" spans="1:17" s="124" customFormat="1" ht="14.25" customHeight="1">
      <c r="A206" s="143" t="str">
        <f>IF('Values-Valeurs'!A203="","",'Values-Valeurs'!A203)</f>
        <v/>
      </c>
      <c r="B206" s="123" t="e">
        <f>VLOOKUP(A206,Variables!$A:$D,2,FALSE)</f>
        <v>#N/A</v>
      </c>
      <c r="C206" s="175" t="e">
        <f>VLOOKUP(A206,Variables!$A:$D,3,FALSE)</f>
        <v>#N/A</v>
      </c>
      <c r="D206" s="26">
        <f>'Values-Valeurs'!B203</f>
        <v>0</v>
      </c>
      <c r="E206" s="26">
        <f>'Values-Valeurs'!C203</f>
        <v>0</v>
      </c>
      <c r="F206" s="26">
        <f>'Values-Valeurs'!D203</f>
        <v>0</v>
      </c>
      <c r="G206" s="26">
        <f>'Values-Valeurs'!E203</f>
        <v>0</v>
      </c>
      <c r="H206" s="16">
        <f t="shared" si="46"/>
        <v>0</v>
      </c>
      <c r="I206" s="16">
        <f t="shared" si="47"/>
        <v>0</v>
      </c>
      <c r="J206" s="17" t="e">
        <f t="shared" si="58"/>
        <v>#DIV/0!</v>
      </c>
      <c r="K206" s="17" t="e">
        <f t="shared" si="59"/>
        <v>#DIV/0!</v>
      </c>
      <c r="L206" s="18" t="e">
        <f>VLOOKUP(B206,'Table 6'!$A$2:$P$267,16,FALSE)</f>
        <v>#N/A</v>
      </c>
      <c r="M206" s="35" t="str">
        <f t="shared" si="54"/>
        <v/>
      </c>
      <c r="N206" s="35" t="str">
        <f t="shared" si="50"/>
        <v/>
      </c>
      <c r="O206" s="36" t="e">
        <f>HLOOKUP($Q$1,'Table 6'!$A$2:$P$267,B206,FALSE)</f>
        <v>#REF!</v>
      </c>
      <c r="P206" s="35" t="str">
        <f t="shared" si="55"/>
        <v/>
      </c>
      <c r="Q206" s="35" t="str">
        <f t="shared" si="51"/>
        <v/>
      </c>
    </row>
    <row r="207" spans="1:17" s="124" customFormat="1" ht="14.25" customHeight="1">
      <c r="A207" s="143" t="str">
        <f>IF('Values-Valeurs'!A204="","",'Values-Valeurs'!A204)</f>
        <v/>
      </c>
      <c r="B207" s="123" t="e">
        <f>VLOOKUP(A207,Variables!$A:$D,2,FALSE)</f>
        <v>#N/A</v>
      </c>
      <c r="C207" s="175" t="e">
        <f>VLOOKUP(A207,Variables!$A:$D,3,FALSE)</f>
        <v>#N/A</v>
      </c>
      <c r="D207" s="26">
        <f>'Values-Valeurs'!B204</f>
        <v>0</v>
      </c>
      <c r="E207" s="26">
        <f>'Values-Valeurs'!C204</f>
        <v>0</v>
      </c>
      <c r="F207" s="26">
        <f>'Values-Valeurs'!D204</f>
        <v>0</v>
      </c>
      <c r="G207" s="26">
        <f>'Values-Valeurs'!E204</f>
        <v>0</v>
      </c>
      <c r="H207" s="16">
        <f t="shared" si="46"/>
        <v>0</v>
      </c>
      <c r="I207" s="16">
        <f t="shared" si="47"/>
        <v>0</v>
      </c>
      <c r="J207" s="17" t="e">
        <f t="shared" si="58"/>
        <v>#DIV/0!</v>
      </c>
      <c r="K207" s="17" t="e">
        <f t="shared" si="59"/>
        <v>#DIV/0!</v>
      </c>
      <c r="L207" s="18" t="e">
        <f>VLOOKUP(B207,'Table 6'!$A$2:$P$267,16,FALSE)</f>
        <v>#N/A</v>
      </c>
      <c r="M207" s="35" t="str">
        <f t="shared" si="54"/>
        <v/>
      </c>
      <c r="N207" s="35" t="str">
        <f t="shared" si="50"/>
        <v/>
      </c>
      <c r="O207" s="36" t="e">
        <f>HLOOKUP($Q$1,'Table 6'!$A$2:$P$267,B207,FALSE)</f>
        <v>#REF!</v>
      </c>
      <c r="P207" s="35" t="str">
        <f t="shared" si="55"/>
        <v/>
      </c>
      <c r="Q207" s="35" t="str">
        <f t="shared" si="51"/>
        <v/>
      </c>
    </row>
    <row r="208" spans="1:17" s="124" customFormat="1" ht="14.25" customHeight="1">
      <c r="A208" s="143" t="str">
        <f>IF('Values-Valeurs'!A205="","",'Values-Valeurs'!A205)</f>
        <v/>
      </c>
      <c r="B208" s="123" t="e">
        <f>VLOOKUP(A208,Variables!$A:$D,2,FALSE)</f>
        <v>#N/A</v>
      </c>
      <c r="C208" s="175" t="e">
        <f>VLOOKUP(A208,Variables!$A:$D,3,FALSE)</f>
        <v>#N/A</v>
      </c>
      <c r="D208" s="26">
        <f>'Values-Valeurs'!B205</f>
        <v>0</v>
      </c>
      <c r="E208" s="26">
        <f>'Values-Valeurs'!C205</f>
        <v>0</v>
      </c>
      <c r="F208" s="26">
        <f>'Values-Valeurs'!D205</f>
        <v>0</v>
      </c>
      <c r="G208" s="26">
        <f>'Values-Valeurs'!E205</f>
        <v>0</v>
      </c>
      <c r="H208" s="16">
        <f t="shared" si="46"/>
        <v>0</v>
      </c>
      <c r="I208" s="16">
        <f t="shared" si="47"/>
        <v>0</v>
      </c>
      <c r="J208" s="17" t="e">
        <f t="shared" si="58"/>
        <v>#DIV/0!</v>
      </c>
      <c r="K208" s="17" t="e">
        <f t="shared" si="59"/>
        <v>#DIV/0!</v>
      </c>
      <c r="L208" s="18" t="e">
        <f>VLOOKUP(B208,'Table 6'!$A$2:$P$267,16,FALSE)</f>
        <v>#N/A</v>
      </c>
      <c r="M208" s="35" t="str">
        <f t="shared" si="54"/>
        <v/>
      </c>
      <c r="N208" s="35" t="str">
        <f t="shared" si="50"/>
        <v/>
      </c>
      <c r="O208" s="36" t="e">
        <f>HLOOKUP($Q$1,'Table 6'!$A$2:$P$267,B208,FALSE)</f>
        <v>#REF!</v>
      </c>
      <c r="P208" s="35" t="str">
        <f t="shared" si="55"/>
        <v/>
      </c>
      <c r="Q208" s="35" t="str">
        <f t="shared" si="51"/>
        <v/>
      </c>
    </row>
    <row r="209" spans="1:17" s="124" customFormat="1" ht="14.25" customHeight="1">
      <c r="A209" s="143" t="str">
        <f>IF('Values-Valeurs'!A206="","",'Values-Valeurs'!A206)</f>
        <v/>
      </c>
      <c r="B209" s="123" t="e">
        <f>VLOOKUP(A209,Variables!$A:$D,2,FALSE)</f>
        <v>#N/A</v>
      </c>
      <c r="C209" s="175" t="e">
        <f>VLOOKUP(A209,Variables!$A:$D,3,FALSE)</f>
        <v>#N/A</v>
      </c>
      <c r="D209" s="26">
        <f>'Values-Valeurs'!B206</f>
        <v>0</v>
      </c>
      <c r="E209" s="26">
        <f>'Values-Valeurs'!C206</f>
        <v>0</v>
      </c>
      <c r="F209" s="26">
        <f>'Values-Valeurs'!D206</f>
        <v>0</v>
      </c>
      <c r="G209" s="26">
        <f>'Values-Valeurs'!E206</f>
        <v>0</v>
      </c>
      <c r="H209" s="16">
        <f t="shared" si="46"/>
        <v>0</v>
      </c>
      <c r="I209" s="16">
        <f t="shared" si="47"/>
        <v>0</v>
      </c>
      <c r="J209" s="17" t="e">
        <f t="shared" si="58"/>
        <v>#DIV/0!</v>
      </c>
      <c r="K209" s="17" t="e">
        <f t="shared" si="59"/>
        <v>#DIV/0!</v>
      </c>
      <c r="L209" s="18" t="e">
        <f>VLOOKUP(B209,'Table 6'!$A$2:$P$267,16,FALSE)</f>
        <v>#N/A</v>
      </c>
      <c r="M209" s="35" t="str">
        <f t="shared" si="54"/>
        <v/>
      </c>
      <c r="N209" s="35" t="str">
        <f t="shared" si="50"/>
        <v/>
      </c>
      <c r="O209" s="36" t="e">
        <f>HLOOKUP($Q$1,'Table 6'!$A$2:$P$267,B209,FALSE)</f>
        <v>#REF!</v>
      </c>
      <c r="P209" s="35" t="str">
        <f t="shared" si="55"/>
        <v/>
      </c>
      <c r="Q209" s="35" t="str">
        <f t="shared" si="51"/>
        <v/>
      </c>
    </row>
    <row r="210" spans="1:17" s="124" customFormat="1" ht="14.25" customHeight="1">
      <c r="A210" s="143" t="str">
        <f>IF('Values-Valeurs'!A207="","",'Values-Valeurs'!A207)</f>
        <v/>
      </c>
      <c r="B210" s="123" t="e">
        <f>VLOOKUP(A210,Variables!$A:$D,2,FALSE)</f>
        <v>#N/A</v>
      </c>
      <c r="C210" s="175" t="e">
        <f>VLOOKUP(A210,Variables!$A:$D,3,FALSE)</f>
        <v>#N/A</v>
      </c>
      <c r="D210" s="26">
        <f>'Values-Valeurs'!B207</f>
        <v>0</v>
      </c>
      <c r="E210" s="26">
        <f>'Values-Valeurs'!C207</f>
        <v>0</v>
      </c>
      <c r="F210" s="26">
        <f>'Values-Valeurs'!D207</f>
        <v>0</v>
      </c>
      <c r="G210" s="26">
        <f>'Values-Valeurs'!E207</f>
        <v>0</v>
      </c>
      <c r="H210" s="16">
        <f t="shared" ref="H210:H273" si="60">D210+E210</f>
        <v>0</v>
      </c>
      <c r="I210" s="16">
        <f t="shared" ref="I210:I273" si="61">D210+E210+F210</f>
        <v>0</v>
      </c>
      <c r="J210" s="17" t="e">
        <f t="shared" ref="J210:J273" si="62">IF((COUNTA(D210)=0),0,(D210)/(D210+F210))</f>
        <v>#DIV/0!</v>
      </c>
      <c r="K210" s="17" t="e">
        <f t="shared" ref="K210:K273" si="63">IF((COUNTA(D210:E210)=0),0,(D210+E210)/(D210+E210+F210))</f>
        <v>#DIV/0!</v>
      </c>
      <c r="L210" s="18" t="e">
        <f>VLOOKUP(B210,'Table 6'!$A$2:$P$267,16,FALSE)</f>
        <v>#N/A</v>
      </c>
      <c r="M210" s="35" t="str">
        <f t="shared" si="54"/>
        <v/>
      </c>
      <c r="N210" s="35" t="str">
        <f t="shared" ref="N210:N273" si="64">IF(I210=0,"",(IF(AND(M210&lt;=0.05,K210*100&gt;L210),"Alert",IF(AND(M210&lt;=0.05,K210*100&lt;L210),"protective",""))))</f>
        <v/>
      </c>
      <c r="O210" s="36" t="e">
        <f>HLOOKUP($Q$1,'Table 6'!$A$2:$P$267,B210,FALSE)</f>
        <v>#REF!</v>
      </c>
      <c r="P210" s="35" t="str">
        <f t="shared" si="55"/>
        <v/>
      </c>
      <c r="Q210" s="35" t="str">
        <f t="shared" ref="Q210:Q273" si="65">IF(I210=0,"",(IF(AND(P210&lt;=0.05,K210*100&gt;O210),"Alert",IF(AND(P210&lt;=0.05,K210*100&lt;O210),"protective",""))))</f>
        <v/>
      </c>
    </row>
    <row r="211" spans="1:17" s="124" customFormat="1" ht="14.25" customHeight="1">
      <c r="A211" s="143" t="str">
        <f>IF('Values-Valeurs'!A208="","",'Values-Valeurs'!A208)</f>
        <v/>
      </c>
      <c r="B211" s="123" t="e">
        <f>VLOOKUP(A211,Variables!$A:$D,2,FALSE)</f>
        <v>#N/A</v>
      </c>
      <c r="C211" s="175" t="e">
        <f>VLOOKUP(A211,Variables!$A:$D,3,FALSE)</f>
        <v>#N/A</v>
      </c>
      <c r="D211" s="26">
        <f>'Values-Valeurs'!B208</f>
        <v>0</v>
      </c>
      <c r="E211" s="26">
        <f>'Values-Valeurs'!C208</f>
        <v>0</v>
      </c>
      <c r="F211" s="26">
        <f>'Values-Valeurs'!D208</f>
        <v>0</v>
      </c>
      <c r="G211" s="26">
        <f>'Values-Valeurs'!E208</f>
        <v>0</v>
      </c>
      <c r="H211" s="16">
        <f t="shared" si="60"/>
        <v>0</v>
      </c>
      <c r="I211" s="16">
        <f t="shared" si="61"/>
        <v>0</v>
      </c>
      <c r="J211" s="17" t="e">
        <f t="shared" si="62"/>
        <v>#DIV/0!</v>
      </c>
      <c r="K211" s="17" t="e">
        <f t="shared" si="63"/>
        <v>#DIV/0!</v>
      </c>
      <c r="L211" s="18" t="e">
        <f>VLOOKUP(B211,'Table 6'!$A$2:$P$267,16,FALSE)</f>
        <v>#N/A</v>
      </c>
      <c r="M211" s="35" t="str">
        <f t="shared" si="54"/>
        <v/>
      </c>
      <c r="N211" s="35" t="str">
        <f t="shared" si="64"/>
        <v/>
      </c>
      <c r="O211" s="36" t="e">
        <f>HLOOKUP($Q$1,'Table 6'!$A$2:$P$267,B211,FALSE)</f>
        <v>#REF!</v>
      </c>
      <c r="P211" s="35" t="str">
        <f t="shared" si="55"/>
        <v/>
      </c>
      <c r="Q211" s="35" t="str">
        <f t="shared" si="65"/>
        <v/>
      </c>
    </row>
    <row r="212" spans="1:17" s="124" customFormat="1" ht="14.25" customHeight="1">
      <c r="A212" s="143" t="str">
        <f>IF('Values-Valeurs'!A209="","",'Values-Valeurs'!A209)</f>
        <v/>
      </c>
      <c r="B212" s="123" t="e">
        <f>VLOOKUP(A212,Variables!$A:$D,2,FALSE)</f>
        <v>#N/A</v>
      </c>
      <c r="C212" s="175" t="e">
        <f>VLOOKUP(A212,Variables!$A:$D,3,FALSE)</f>
        <v>#N/A</v>
      </c>
      <c r="D212" s="26">
        <f>'Values-Valeurs'!B209</f>
        <v>0</v>
      </c>
      <c r="E212" s="26">
        <f>'Values-Valeurs'!C209</f>
        <v>0</v>
      </c>
      <c r="F212" s="26">
        <f>'Values-Valeurs'!D209</f>
        <v>0</v>
      </c>
      <c r="G212" s="26">
        <f>'Values-Valeurs'!E209</f>
        <v>0</v>
      </c>
      <c r="H212" s="16">
        <f t="shared" si="60"/>
        <v>0</v>
      </c>
      <c r="I212" s="16">
        <f t="shared" si="61"/>
        <v>0</v>
      </c>
      <c r="J212" s="17" t="e">
        <f t="shared" si="62"/>
        <v>#DIV/0!</v>
      </c>
      <c r="K212" s="17" t="e">
        <f t="shared" si="63"/>
        <v>#DIV/0!</v>
      </c>
      <c r="L212" s="18" t="e">
        <f>VLOOKUP(B212,'Table 6'!$A$2:$P$267,16,FALSE)</f>
        <v>#N/A</v>
      </c>
      <c r="M212" s="35" t="str">
        <f t="shared" si="54"/>
        <v/>
      </c>
      <c r="N212" s="35" t="str">
        <f t="shared" si="64"/>
        <v/>
      </c>
      <c r="O212" s="36" t="e">
        <f>HLOOKUP($Q$1,'Table 6'!$A$2:$P$267,B212,FALSE)</f>
        <v>#REF!</v>
      </c>
      <c r="P212" s="35" t="str">
        <f t="shared" si="55"/>
        <v/>
      </c>
      <c r="Q212" s="35" t="str">
        <f t="shared" si="65"/>
        <v/>
      </c>
    </row>
    <row r="213" spans="1:17" s="124" customFormat="1" ht="14.25" customHeight="1">
      <c r="A213" s="143" t="str">
        <f>IF('Values-Valeurs'!A210="","",'Values-Valeurs'!A210)</f>
        <v/>
      </c>
      <c r="B213" s="123" t="e">
        <f>VLOOKUP(A213,Variables!$A:$D,2,FALSE)</f>
        <v>#N/A</v>
      </c>
      <c r="C213" s="175" t="e">
        <f>VLOOKUP(A213,Variables!$A:$D,3,FALSE)</f>
        <v>#N/A</v>
      </c>
      <c r="D213" s="26">
        <f>'Values-Valeurs'!B210</f>
        <v>0</v>
      </c>
      <c r="E213" s="26">
        <f>'Values-Valeurs'!C210</f>
        <v>0</v>
      </c>
      <c r="F213" s="26">
        <f>'Values-Valeurs'!D210</f>
        <v>0</v>
      </c>
      <c r="G213" s="26">
        <f>'Values-Valeurs'!E210</f>
        <v>0</v>
      </c>
      <c r="H213" s="16">
        <f t="shared" si="60"/>
        <v>0</v>
      </c>
      <c r="I213" s="16">
        <f t="shared" si="61"/>
        <v>0</v>
      </c>
      <c r="J213" s="17" t="e">
        <f t="shared" si="62"/>
        <v>#DIV/0!</v>
      </c>
      <c r="K213" s="17" t="e">
        <f t="shared" si="63"/>
        <v>#DIV/0!</v>
      </c>
      <c r="L213" s="18" t="e">
        <f>VLOOKUP(B213,'Table 6'!$A$2:$P$267,16,FALSE)</f>
        <v>#N/A</v>
      </c>
      <c r="M213" s="35" t="str">
        <f t="shared" si="54"/>
        <v/>
      </c>
      <c r="N213" s="35" t="str">
        <f t="shared" si="64"/>
        <v/>
      </c>
      <c r="O213" s="36" t="e">
        <f>HLOOKUP($Q$1,'Table 6'!$A$2:$P$267,B213,FALSE)</f>
        <v>#REF!</v>
      </c>
      <c r="P213" s="35" t="str">
        <f t="shared" si="55"/>
        <v/>
      </c>
      <c r="Q213" s="35" t="str">
        <f t="shared" si="65"/>
        <v/>
      </c>
    </row>
    <row r="214" spans="1:17" s="124" customFormat="1" ht="14.25" customHeight="1">
      <c r="A214" s="143" t="str">
        <f>IF('Values-Valeurs'!A211="","",'Values-Valeurs'!A211)</f>
        <v/>
      </c>
      <c r="B214" s="123" t="e">
        <f>VLOOKUP(A214,Variables!$A:$D,2,FALSE)</f>
        <v>#N/A</v>
      </c>
      <c r="C214" s="175" t="e">
        <f>VLOOKUP(A214,Variables!$A:$D,3,FALSE)</f>
        <v>#N/A</v>
      </c>
      <c r="D214" s="26">
        <f>'Values-Valeurs'!B211</f>
        <v>0</v>
      </c>
      <c r="E214" s="26">
        <f>'Values-Valeurs'!C211</f>
        <v>0</v>
      </c>
      <c r="F214" s="26">
        <f>'Values-Valeurs'!D211</f>
        <v>0</v>
      </c>
      <c r="G214" s="26">
        <f>'Values-Valeurs'!E211</f>
        <v>0</v>
      </c>
      <c r="H214" s="16">
        <f t="shared" si="60"/>
        <v>0</v>
      </c>
      <c r="I214" s="16">
        <f t="shared" si="61"/>
        <v>0</v>
      </c>
      <c r="J214" s="17" t="e">
        <f t="shared" si="62"/>
        <v>#DIV/0!</v>
      </c>
      <c r="K214" s="17" t="e">
        <f t="shared" si="63"/>
        <v>#DIV/0!</v>
      </c>
      <c r="L214" s="18" t="e">
        <f>VLOOKUP(B214,'Table 6'!$A$2:$P$267,16,FALSE)</f>
        <v>#N/A</v>
      </c>
      <c r="M214" s="35" t="str">
        <f t="shared" si="54"/>
        <v/>
      </c>
      <c r="N214" s="35" t="str">
        <f t="shared" si="64"/>
        <v/>
      </c>
      <c r="O214" s="36" t="e">
        <f>HLOOKUP($Q$1,'Table 6'!$A$2:$P$267,B214,FALSE)</f>
        <v>#REF!</v>
      </c>
      <c r="P214" s="35" t="str">
        <f t="shared" si="55"/>
        <v/>
      </c>
      <c r="Q214" s="35" t="str">
        <f t="shared" si="65"/>
        <v/>
      </c>
    </row>
    <row r="215" spans="1:17" s="124" customFormat="1" ht="14.25" customHeight="1">
      <c r="A215" s="143" t="str">
        <f>IF('Values-Valeurs'!A212="","",'Values-Valeurs'!A212)</f>
        <v/>
      </c>
      <c r="B215" s="123" t="e">
        <f>VLOOKUP(A215,Variables!$A:$D,2,FALSE)</f>
        <v>#N/A</v>
      </c>
      <c r="C215" s="175" t="e">
        <f>VLOOKUP(A215,Variables!$A:$D,3,FALSE)</f>
        <v>#N/A</v>
      </c>
      <c r="D215" s="26">
        <f>'Values-Valeurs'!B212</f>
        <v>0</v>
      </c>
      <c r="E215" s="26">
        <f>'Values-Valeurs'!C212</f>
        <v>0</v>
      </c>
      <c r="F215" s="26">
        <f>'Values-Valeurs'!D212</f>
        <v>0</v>
      </c>
      <c r="G215" s="26">
        <f>'Values-Valeurs'!E212</f>
        <v>0</v>
      </c>
      <c r="H215" s="16">
        <f t="shared" si="60"/>
        <v>0</v>
      </c>
      <c r="I215" s="16">
        <f t="shared" si="61"/>
        <v>0</v>
      </c>
      <c r="J215" s="17" t="e">
        <f t="shared" si="62"/>
        <v>#DIV/0!</v>
      </c>
      <c r="K215" s="17" t="e">
        <f t="shared" si="63"/>
        <v>#DIV/0!</v>
      </c>
      <c r="L215" s="18" t="e">
        <f>VLOOKUP(B215,'Table 6'!$A$2:$P$267,16,FALSE)</f>
        <v>#N/A</v>
      </c>
      <c r="M215" s="35" t="str">
        <f t="shared" si="54"/>
        <v/>
      </c>
      <c r="N215" s="35" t="str">
        <f t="shared" si="64"/>
        <v/>
      </c>
      <c r="O215" s="36" t="e">
        <f>HLOOKUP($Q$1,'Table 6'!$A$2:$P$267,B215,FALSE)</f>
        <v>#REF!</v>
      </c>
      <c r="P215" s="35" t="str">
        <f t="shared" si="55"/>
        <v/>
      </c>
      <c r="Q215" s="35" t="str">
        <f t="shared" si="65"/>
        <v/>
      </c>
    </row>
    <row r="216" spans="1:17" s="124" customFormat="1" ht="14.25" customHeight="1">
      <c r="A216" s="143" t="str">
        <f>IF('Values-Valeurs'!A213="","",'Values-Valeurs'!A213)</f>
        <v/>
      </c>
      <c r="B216" s="123" t="e">
        <f>VLOOKUP(A216,Variables!$A:$D,2,FALSE)</f>
        <v>#N/A</v>
      </c>
      <c r="C216" s="175" t="e">
        <f>VLOOKUP(A216,Variables!$A:$D,3,FALSE)</f>
        <v>#N/A</v>
      </c>
      <c r="D216" s="26">
        <f>'Values-Valeurs'!B213</f>
        <v>0</v>
      </c>
      <c r="E216" s="26">
        <f>'Values-Valeurs'!C213</f>
        <v>0</v>
      </c>
      <c r="F216" s="26">
        <f>'Values-Valeurs'!D213</f>
        <v>0</v>
      </c>
      <c r="G216" s="26">
        <f>'Values-Valeurs'!E213</f>
        <v>0</v>
      </c>
      <c r="H216" s="16">
        <f t="shared" si="60"/>
        <v>0</v>
      </c>
      <c r="I216" s="16">
        <f t="shared" si="61"/>
        <v>0</v>
      </c>
      <c r="J216" s="17" t="e">
        <f t="shared" si="62"/>
        <v>#DIV/0!</v>
      </c>
      <c r="K216" s="17" t="e">
        <f t="shared" si="63"/>
        <v>#DIV/0!</v>
      </c>
      <c r="L216" s="18" t="e">
        <f>VLOOKUP(B216,'Table 6'!$A$2:$P$267,16,FALSE)</f>
        <v>#N/A</v>
      </c>
      <c r="M216" s="35" t="str">
        <f t="shared" si="54"/>
        <v/>
      </c>
      <c r="N216" s="35" t="str">
        <f t="shared" si="64"/>
        <v/>
      </c>
      <c r="O216" s="36" t="e">
        <f>HLOOKUP($Q$1,'Table 6'!$A$2:$P$267,B216,FALSE)</f>
        <v>#REF!</v>
      </c>
      <c r="P216" s="35" t="str">
        <f t="shared" si="55"/>
        <v/>
      </c>
      <c r="Q216" s="35" t="str">
        <f t="shared" si="65"/>
        <v/>
      </c>
    </row>
    <row r="217" spans="1:17" s="124" customFormat="1" ht="14.25" customHeight="1">
      <c r="A217" s="143" t="str">
        <f>IF('Values-Valeurs'!A214="","",'Values-Valeurs'!A214)</f>
        <v/>
      </c>
      <c r="B217" s="123" t="e">
        <f>VLOOKUP(A217,Variables!$A:$D,2,FALSE)</f>
        <v>#N/A</v>
      </c>
      <c r="C217" s="175" t="e">
        <f>VLOOKUP(A217,Variables!$A:$D,3,FALSE)</f>
        <v>#N/A</v>
      </c>
      <c r="D217" s="26">
        <f>'Values-Valeurs'!B214</f>
        <v>0</v>
      </c>
      <c r="E217" s="26">
        <f>'Values-Valeurs'!C214</f>
        <v>0</v>
      </c>
      <c r="F217" s="26">
        <f>'Values-Valeurs'!D214</f>
        <v>0</v>
      </c>
      <c r="G217" s="26">
        <f>'Values-Valeurs'!E214</f>
        <v>0</v>
      </c>
      <c r="H217" s="16">
        <f t="shared" si="60"/>
        <v>0</v>
      </c>
      <c r="I217" s="16">
        <f t="shared" si="61"/>
        <v>0</v>
      </c>
      <c r="J217" s="17" t="e">
        <f t="shared" si="62"/>
        <v>#DIV/0!</v>
      </c>
      <c r="K217" s="17" t="e">
        <f t="shared" si="63"/>
        <v>#DIV/0!</v>
      </c>
      <c r="L217" s="18" t="e">
        <f>VLOOKUP(B217,'Table 6'!$A$2:$P$267,16,FALSE)</f>
        <v>#N/A</v>
      </c>
      <c r="M217" s="35" t="str">
        <f t="shared" si="54"/>
        <v/>
      </c>
      <c r="N217" s="35" t="str">
        <f t="shared" si="64"/>
        <v/>
      </c>
      <c r="O217" s="36" t="e">
        <f>HLOOKUP($Q$1,'Table 6'!$A$2:$P$267,B217,FALSE)</f>
        <v>#REF!</v>
      </c>
      <c r="P217" s="35" t="str">
        <f t="shared" si="55"/>
        <v/>
      </c>
      <c r="Q217" s="35" t="str">
        <f t="shared" si="65"/>
        <v/>
      </c>
    </row>
    <row r="218" spans="1:17" s="124" customFormat="1" ht="14.25" customHeight="1">
      <c r="A218" s="143" t="str">
        <f>IF('Values-Valeurs'!A215="","",'Values-Valeurs'!A215)</f>
        <v/>
      </c>
      <c r="B218" s="123" t="e">
        <f>VLOOKUP(A218,Variables!$A:$D,2,FALSE)</f>
        <v>#N/A</v>
      </c>
      <c r="C218" s="175" t="e">
        <f>VLOOKUP(A218,Variables!$A:$D,3,FALSE)</f>
        <v>#N/A</v>
      </c>
      <c r="D218" s="26">
        <f>'Values-Valeurs'!B215</f>
        <v>0</v>
      </c>
      <c r="E218" s="26">
        <f>'Values-Valeurs'!C215</f>
        <v>0</v>
      </c>
      <c r="F218" s="26">
        <f>'Values-Valeurs'!D215</f>
        <v>0</v>
      </c>
      <c r="G218" s="26">
        <f>'Values-Valeurs'!E215</f>
        <v>0</v>
      </c>
      <c r="H218" s="16">
        <f t="shared" si="60"/>
        <v>0</v>
      </c>
      <c r="I218" s="16">
        <f t="shared" si="61"/>
        <v>0</v>
      </c>
      <c r="J218" s="17" t="e">
        <f t="shared" si="62"/>
        <v>#DIV/0!</v>
      </c>
      <c r="K218" s="17" t="e">
        <f t="shared" si="63"/>
        <v>#DIV/0!</v>
      </c>
      <c r="L218" s="18" t="e">
        <f>VLOOKUP(B218,'Table 6'!$A$2:$P$267,16,FALSE)</f>
        <v>#N/A</v>
      </c>
      <c r="M218" s="35" t="str">
        <f t="shared" si="54"/>
        <v/>
      </c>
      <c r="N218" s="35" t="str">
        <f t="shared" si="64"/>
        <v/>
      </c>
      <c r="O218" s="36" t="e">
        <f>HLOOKUP($Q$1,'Table 6'!$A$2:$P$267,B218,FALSE)</f>
        <v>#REF!</v>
      </c>
      <c r="P218" s="35" t="str">
        <f t="shared" si="55"/>
        <v/>
      </c>
      <c r="Q218" s="35" t="str">
        <f t="shared" si="65"/>
        <v/>
      </c>
    </row>
    <row r="219" spans="1:17" s="124" customFormat="1" ht="14.25" customHeight="1">
      <c r="A219" s="143" t="str">
        <f>IF('Values-Valeurs'!A216="","",'Values-Valeurs'!A216)</f>
        <v/>
      </c>
      <c r="B219" s="123" t="e">
        <f>VLOOKUP(A219,Variables!$A:$D,2,FALSE)</f>
        <v>#N/A</v>
      </c>
      <c r="C219" s="175" t="e">
        <f>VLOOKUP(A219,Variables!$A:$D,3,FALSE)</f>
        <v>#N/A</v>
      </c>
      <c r="D219" s="26">
        <f>'Values-Valeurs'!B216</f>
        <v>0</v>
      </c>
      <c r="E219" s="26">
        <f>'Values-Valeurs'!C216</f>
        <v>0</v>
      </c>
      <c r="F219" s="26">
        <f>'Values-Valeurs'!D216</f>
        <v>0</v>
      </c>
      <c r="G219" s="26">
        <f>'Values-Valeurs'!E216</f>
        <v>0</v>
      </c>
      <c r="H219" s="16">
        <f t="shared" si="60"/>
        <v>0</v>
      </c>
      <c r="I219" s="16">
        <f t="shared" si="61"/>
        <v>0</v>
      </c>
      <c r="J219" s="17" t="e">
        <f t="shared" si="62"/>
        <v>#DIV/0!</v>
      </c>
      <c r="K219" s="17" t="e">
        <f t="shared" si="63"/>
        <v>#DIV/0!</v>
      </c>
      <c r="L219" s="18" t="e">
        <f>VLOOKUP(B219,'Table 6'!$A$2:$P$267,16,FALSE)</f>
        <v>#N/A</v>
      </c>
      <c r="M219" s="35" t="str">
        <f t="shared" si="54"/>
        <v/>
      </c>
      <c r="N219" s="35" t="str">
        <f t="shared" si="64"/>
        <v/>
      </c>
      <c r="O219" s="36" t="e">
        <f>HLOOKUP($Q$1,'Table 6'!$A$2:$P$267,B219,FALSE)</f>
        <v>#REF!</v>
      </c>
      <c r="P219" s="35" t="str">
        <f t="shared" si="55"/>
        <v/>
      </c>
      <c r="Q219" s="35" t="str">
        <f t="shared" si="65"/>
        <v/>
      </c>
    </row>
    <row r="220" spans="1:17" s="124" customFormat="1" ht="14.25" customHeight="1">
      <c r="A220" s="143" t="str">
        <f>IF('Values-Valeurs'!A217="","",'Values-Valeurs'!A217)</f>
        <v/>
      </c>
      <c r="B220" s="123" t="e">
        <f>VLOOKUP(A220,Variables!$A:$D,2,FALSE)</f>
        <v>#N/A</v>
      </c>
      <c r="C220" s="175" t="e">
        <f>VLOOKUP(A220,Variables!$A:$D,3,FALSE)</f>
        <v>#N/A</v>
      </c>
      <c r="D220" s="26">
        <f>'Values-Valeurs'!B217</f>
        <v>0</v>
      </c>
      <c r="E220" s="26">
        <f>'Values-Valeurs'!C217</f>
        <v>0</v>
      </c>
      <c r="F220" s="26">
        <f>'Values-Valeurs'!D217</f>
        <v>0</v>
      </c>
      <c r="G220" s="26">
        <f>'Values-Valeurs'!E217</f>
        <v>0</v>
      </c>
      <c r="H220" s="16">
        <f t="shared" si="60"/>
        <v>0</v>
      </c>
      <c r="I220" s="16">
        <f t="shared" si="61"/>
        <v>0</v>
      </c>
      <c r="J220" s="17" t="e">
        <f t="shared" si="62"/>
        <v>#DIV/0!</v>
      </c>
      <c r="K220" s="17" t="e">
        <f t="shared" si="63"/>
        <v>#DIV/0!</v>
      </c>
      <c r="L220" s="18" t="e">
        <f>VLOOKUP(B220,'Table 6'!$A$2:$P$267,16,FALSE)</f>
        <v>#N/A</v>
      </c>
      <c r="M220" s="35" t="str">
        <f t="shared" si="54"/>
        <v/>
      </c>
      <c r="N220" s="35" t="str">
        <f t="shared" si="64"/>
        <v/>
      </c>
      <c r="O220" s="36" t="e">
        <f>HLOOKUP($Q$1,'Table 6'!$A$2:$P$267,B220,FALSE)</f>
        <v>#REF!</v>
      </c>
      <c r="P220" s="35" t="str">
        <f t="shared" si="55"/>
        <v/>
      </c>
      <c r="Q220" s="35" t="str">
        <f t="shared" si="65"/>
        <v/>
      </c>
    </row>
    <row r="221" spans="1:17" s="124" customFormat="1" ht="14.25" customHeight="1">
      <c r="A221" s="143" t="str">
        <f>IF('Values-Valeurs'!A218="","",'Values-Valeurs'!A218)</f>
        <v/>
      </c>
      <c r="B221" s="123" t="e">
        <f>VLOOKUP(A221,Variables!$A:$D,2,FALSE)</f>
        <v>#N/A</v>
      </c>
      <c r="C221" s="175" t="e">
        <f>VLOOKUP(A221,Variables!$A:$D,3,FALSE)</f>
        <v>#N/A</v>
      </c>
      <c r="D221" s="26">
        <f>'Values-Valeurs'!B218</f>
        <v>0</v>
      </c>
      <c r="E221" s="26">
        <f>'Values-Valeurs'!C218</f>
        <v>0</v>
      </c>
      <c r="F221" s="26">
        <f>'Values-Valeurs'!D218</f>
        <v>0</v>
      </c>
      <c r="G221" s="26">
        <f>'Values-Valeurs'!E218</f>
        <v>0</v>
      </c>
      <c r="H221" s="16">
        <f t="shared" si="60"/>
        <v>0</v>
      </c>
      <c r="I221" s="16">
        <f t="shared" si="61"/>
        <v>0</v>
      </c>
      <c r="J221" s="17" t="e">
        <f t="shared" si="62"/>
        <v>#DIV/0!</v>
      </c>
      <c r="K221" s="17" t="e">
        <f t="shared" si="63"/>
        <v>#DIV/0!</v>
      </c>
      <c r="L221" s="18" t="e">
        <f>VLOOKUP(B221,'Table 6'!$A$2:$P$267,16,FALSE)</f>
        <v>#N/A</v>
      </c>
      <c r="M221" s="35" t="str">
        <f t="shared" si="54"/>
        <v/>
      </c>
      <c r="N221" s="35" t="str">
        <f t="shared" si="64"/>
        <v/>
      </c>
      <c r="O221" s="36" t="e">
        <f>HLOOKUP($Q$1,'Table 6'!$A$2:$P$267,B221,FALSE)</f>
        <v>#REF!</v>
      </c>
      <c r="P221" s="35" t="str">
        <f t="shared" si="55"/>
        <v/>
      </c>
      <c r="Q221" s="35" t="str">
        <f t="shared" si="65"/>
        <v/>
      </c>
    </row>
    <row r="222" spans="1:17" s="124" customFormat="1" ht="14.25" customHeight="1">
      <c r="A222" s="143" t="str">
        <f>IF('Values-Valeurs'!A219="","",'Values-Valeurs'!A219)</f>
        <v/>
      </c>
      <c r="B222" s="123" t="e">
        <f>VLOOKUP(A222,Variables!$A:$D,2,FALSE)</f>
        <v>#N/A</v>
      </c>
      <c r="C222" s="175" t="e">
        <f>VLOOKUP(A222,Variables!$A:$D,3,FALSE)</f>
        <v>#N/A</v>
      </c>
      <c r="D222" s="26">
        <f>'Values-Valeurs'!B219</f>
        <v>0</v>
      </c>
      <c r="E222" s="26">
        <f>'Values-Valeurs'!C219</f>
        <v>0</v>
      </c>
      <c r="F222" s="26">
        <f>'Values-Valeurs'!D219</f>
        <v>0</v>
      </c>
      <c r="G222" s="26">
        <f>'Values-Valeurs'!E219</f>
        <v>0</v>
      </c>
      <c r="H222" s="16">
        <f t="shared" si="60"/>
        <v>0</v>
      </c>
      <c r="I222" s="16">
        <f t="shared" si="61"/>
        <v>0</v>
      </c>
      <c r="J222" s="17" t="e">
        <f t="shared" si="62"/>
        <v>#DIV/0!</v>
      </c>
      <c r="K222" s="17" t="e">
        <f t="shared" si="63"/>
        <v>#DIV/0!</v>
      </c>
      <c r="L222" s="18" t="e">
        <f>VLOOKUP(B222,'Table 6'!$A$2:$P$267,16,FALSE)</f>
        <v>#N/A</v>
      </c>
      <c r="M222" s="35" t="str">
        <f t="shared" si="54"/>
        <v/>
      </c>
      <c r="N222" s="35" t="str">
        <f t="shared" si="64"/>
        <v/>
      </c>
      <c r="O222" s="36" t="e">
        <f>HLOOKUP($Q$1,'Table 6'!$A$2:$P$267,B222,FALSE)</f>
        <v>#REF!</v>
      </c>
      <c r="P222" s="35" t="str">
        <f t="shared" si="55"/>
        <v/>
      </c>
      <c r="Q222" s="35" t="str">
        <f t="shared" si="65"/>
        <v/>
      </c>
    </row>
    <row r="223" spans="1:17" s="124" customFormat="1" ht="14.25" customHeight="1">
      <c r="A223" s="143" t="str">
        <f>IF('Values-Valeurs'!A220="","",'Values-Valeurs'!A220)</f>
        <v/>
      </c>
      <c r="B223" s="123" t="e">
        <f>VLOOKUP(A223,Variables!$A:$D,2,FALSE)</f>
        <v>#N/A</v>
      </c>
      <c r="C223" s="175" t="e">
        <f>VLOOKUP(A223,Variables!$A:$D,3,FALSE)</f>
        <v>#N/A</v>
      </c>
      <c r="D223" s="26">
        <f>'Values-Valeurs'!B220</f>
        <v>0</v>
      </c>
      <c r="E223" s="26">
        <f>'Values-Valeurs'!C220</f>
        <v>0</v>
      </c>
      <c r="F223" s="26">
        <f>'Values-Valeurs'!D220</f>
        <v>0</v>
      </c>
      <c r="G223" s="26">
        <f>'Values-Valeurs'!E220</f>
        <v>0</v>
      </c>
      <c r="H223" s="16">
        <f t="shared" si="60"/>
        <v>0</v>
      </c>
      <c r="I223" s="16">
        <f t="shared" si="61"/>
        <v>0</v>
      </c>
      <c r="J223" s="17" t="e">
        <f t="shared" si="62"/>
        <v>#DIV/0!</v>
      </c>
      <c r="K223" s="17" t="e">
        <f t="shared" si="63"/>
        <v>#DIV/0!</v>
      </c>
      <c r="L223" s="18" t="e">
        <f>VLOOKUP(B223,'Table 6'!$A$2:$P$267,16,FALSE)</f>
        <v>#N/A</v>
      </c>
      <c r="M223" s="35" t="str">
        <f t="shared" si="54"/>
        <v/>
      </c>
      <c r="N223" s="35" t="str">
        <f t="shared" si="64"/>
        <v/>
      </c>
      <c r="O223" s="36" t="e">
        <f>HLOOKUP($Q$1,'Table 6'!$A$2:$P$267,B223,FALSE)</f>
        <v>#REF!</v>
      </c>
      <c r="P223" s="35" t="str">
        <f t="shared" si="55"/>
        <v/>
      </c>
      <c r="Q223" s="35" t="str">
        <f t="shared" si="65"/>
        <v/>
      </c>
    </row>
    <row r="224" spans="1:17" s="124" customFormat="1" ht="14.25" customHeight="1">
      <c r="A224" s="143" t="str">
        <f>IF('Values-Valeurs'!A221="","",'Values-Valeurs'!A221)</f>
        <v/>
      </c>
      <c r="B224" s="123" t="e">
        <f>VLOOKUP(A224,Variables!$A:$D,2,FALSE)</f>
        <v>#N/A</v>
      </c>
      <c r="C224" s="175" t="e">
        <f>VLOOKUP(A224,Variables!$A:$D,3,FALSE)</f>
        <v>#N/A</v>
      </c>
      <c r="D224" s="26">
        <f>'Values-Valeurs'!B221</f>
        <v>0</v>
      </c>
      <c r="E224" s="26">
        <f>'Values-Valeurs'!C221</f>
        <v>0</v>
      </c>
      <c r="F224" s="26">
        <f>'Values-Valeurs'!D221</f>
        <v>0</v>
      </c>
      <c r="G224" s="26">
        <f>'Values-Valeurs'!E221</f>
        <v>0</v>
      </c>
      <c r="H224" s="16">
        <f t="shared" si="60"/>
        <v>0</v>
      </c>
      <c r="I224" s="16">
        <f t="shared" si="61"/>
        <v>0</v>
      </c>
      <c r="J224" s="17" t="e">
        <f t="shared" si="62"/>
        <v>#DIV/0!</v>
      </c>
      <c r="K224" s="17" t="e">
        <f t="shared" si="63"/>
        <v>#DIV/0!</v>
      </c>
      <c r="L224" s="18" t="e">
        <f>VLOOKUP(B224,'Table 6'!$A$2:$P$267,16,FALSE)</f>
        <v>#N/A</v>
      </c>
      <c r="M224" s="35" t="str">
        <f t="shared" si="54"/>
        <v/>
      </c>
      <c r="N224" s="35" t="str">
        <f t="shared" si="64"/>
        <v/>
      </c>
      <c r="O224" s="36" t="e">
        <f>HLOOKUP($Q$1,'Table 6'!$A$2:$P$267,B224,FALSE)</f>
        <v>#REF!</v>
      </c>
      <c r="P224" s="35" t="str">
        <f t="shared" si="55"/>
        <v/>
      </c>
      <c r="Q224" s="35" t="str">
        <f t="shared" si="65"/>
        <v/>
      </c>
    </row>
    <row r="225" spans="1:17" s="124" customFormat="1" ht="14.25" customHeight="1">
      <c r="A225" s="143" t="str">
        <f>IF('Values-Valeurs'!A222="","",'Values-Valeurs'!A222)</f>
        <v/>
      </c>
      <c r="B225" s="123" t="e">
        <f>VLOOKUP(A225,Variables!$A:$D,2,FALSE)</f>
        <v>#N/A</v>
      </c>
      <c r="C225" s="175" t="e">
        <f>VLOOKUP(A225,Variables!$A:$D,3,FALSE)</f>
        <v>#N/A</v>
      </c>
      <c r="D225" s="26">
        <f>'Values-Valeurs'!B222</f>
        <v>0</v>
      </c>
      <c r="E225" s="26">
        <f>'Values-Valeurs'!C222</f>
        <v>0</v>
      </c>
      <c r="F225" s="26">
        <f>'Values-Valeurs'!D222</f>
        <v>0</v>
      </c>
      <c r="G225" s="26">
        <f>'Values-Valeurs'!E222</f>
        <v>0</v>
      </c>
      <c r="H225" s="16">
        <f t="shared" si="60"/>
        <v>0</v>
      </c>
      <c r="I225" s="16">
        <f t="shared" si="61"/>
        <v>0</v>
      </c>
      <c r="J225" s="17" t="e">
        <f t="shared" si="62"/>
        <v>#DIV/0!</v>
      </c>
      <c r="K225" s="17" t="e">
        <f t="shared" si="63"/>
        <v>#DIV/0!</v>
      </c>
      <c r="L225" s="18" t="e">
        <f>VLOOKUP(B225,'Table 6'!$A$2:$P$267,16,FALSE)</f>
        <v>#N/A</v>
      </c>
      <c r="M225" s="35" t="str">
        <f t="shared" si="54"/>
        <v/>
      </c>
      <c r="N225" s="35" t="str">
        <f t="shared" si="64"/>
        <v/>
      </c>
      <c r="O225" s="36" t="e">
        <f>HLOOKUP($Q$1,'Table 6'!$A$2:$P$267,B225,FALSE)</f>
        <v>#REF!</v>
      </c>
      <c r="P225" s="35" t="str">
        <f t="shared" si="55"/>
        <v/>
      </c>
      <c r="Q225" s="35" t="str">
        <f t="shared" si="65"/>
        <v/>
      </c>
    </row>
    <row r="226" spans="1:17" s="124" customFormat="1" ht="14.25" customHeight="1">
      <c r="A226" s="143" t="str">
        <f>IF('Values-Valeurs'!A223="","",'Values-Valeurs'!A223)</f>
        <v/>
      </c>
      <c r="B226" s="123" t="e">
        <f>VLOOKUP(A226,Variables!$A:$D,2,FALSE)</f>
        <v>#N/A</v>
      </c>
      <c r="C226" s="175" t="e">
        <f>VLOOKUP(A226,Variables!$A:$D,3,FALSE)</f>
        <v>#N/A</v>
      </c>
      <c r="D226" s="26">
        <f>'Values-Valeurs'!B223</f>
        <v>0</v>
      </c>
      <c r="E226" s="26">
        <f>'Values-Valeurs'!C223</f>
        <v>0</v>
      </c>
      <c r="F226" s="26">
        <f>'Values-Valeurs'!D223</f>
        <v>0</v>
      </c>
      <c r="G226" s="26">
        <f>'Values-Valeurs'!E223</f>
        <v>0</v>
      </c>
      <c r="H226" s="16">
        <f t="shared" si="60"/>
        <v>0</v>
      </c>
      <c r="I226" s="16">
        <f t="shared" si="61"/>
        <v>0</v>
      </c>
      <c r="J226" s="17" t="e">
        <f t="shared" si="62"/>
        <v>#DIV/0!</v>
      </c>
      <c r="K226" s="17" t="e">
        <f t="shared" si="63"/>
        <v>#DIV/0!</v>
      </c>
      <c r="L226" s="18" t="e">
        <f>VLOOKUP(B226,'Table 6'!$A$2:$P$267,16,FALSE)</f>
        <v>#N/A</v>
      </c>
      <c r="M226" s="35" t="str">
        <f t="shared" si="54"/>
        <v/>
      </c>
      <c r="N226" s="35" t="str">
        <f t="shared" si="64"/>
        <v/>
      </c>
      <c r="O226" s="36" t="e">
        <f>HLOOKUP($Q$1,'Table 6'!$A$2:$P$267,B226,FALSE)</f>
        <v>#REF!</v>
      </c>
      <c r="P226" s="35" t="str">
        <f t="shared" si="55"/>
        <v/>
      </c>
      <c r="Q226" s="35" t="str">
        <f t="shared" si="65"/>
        <v/>
      </c>
    </row>
    <row r="227" spans="1:17" s="124" customFormat="1" ht="14.25" customHeight="1">
      <c r="A227" s="143" t="str">
        <f>IF('Values-Valeurs'!A224="","",'Values-Valeurs'!A224)</f>
        <v/>
      </c>
      <c r="B227" s="123" t="e">
        <f>VLOOKUP(A227,Variables!$A:$D,2,FALSE)</f>
        <v>#N/A</v>
      </c>
      <c r="C227" s="175" t="e">
        <f>VLOOKUP(A227,Variables!$A:$D,3,FALSE)</f>
        <v>#N/A</v>
      </c>
      <c r="D227" s="26">
        <f>'Values-Valeurs'!B224</f>
        <v>0</v>
      </c>
      <c r="E227" s="26">
        <f>'Values-Valeurs'!C224</f>
        <v>0</v>
      </c>
      <c r="F227" s="26">
        <f>'Values-Valeurs'!D224</f>
        <v>0</v>
      </c>
      <c r="G227" s="26">
        <f>'Values-Valeurs'!E224</f>
        <v>0</v>
      </c>
      <c r="H227" s="16">
        <f t="shared" si="60"/>
        <v>0</v>
      </c>
      <c r="I227" s="16">
        <f t="shared" si="61"/>
        <v>0</v>
      </c>
      <c r="J227" s="17" t="e">
        <f t="shared" si="62"/>
        <v>#DIV/0!</v>
      </c>
      <c r="K227" s="17" t="e">
        <f t="shared" si="63"/>
        <v>#DIV/0!</v>
      </c>
      <c r="L227" s="18" t="e">
        <f>VLOOKUP(B227,'Table 6'!$A$2:$P$267,16,FALSE)</f>
        <v>#N/A</v>
      </c>
      <c r="M227" s="35" t="str">
        <f t="shared" si="54"/>
        <v/>
      </c>
      <c r="N227" s="35" t="str">
        <f t="shared" si="64"/>
        <v/>
      </c>
      <c r="O227" s="36" t="e">
        <f>HLOOKUP($Q$1,'Table 6'!$A$2:$P$267,B227,FALSE)</f>
        <v>#REF!</v>
      </c>
      <c r="P227" s="35" t="str">
        <f t="shared" si="55"/>
        <v/>
      </c>
      <c r="Q227" s="35" t="str">
        <f t="shared" si="65"/>
        <v/>
      </c>
    </row>
    <row r="228" spans="1:17" s="124" customFormat="1" ht="14.25" customHeight="1">
      <c r="A228" s="143" t="str">
        <f>IF('Values-Valeurs'!A225="","",'Values-Valeurs'!A225)</f>
        <v/>
      </c>
      <c r="B228" s="123" t="e">
        <f>VLOOKUP(A228,Variables!$A:$D,2,FALSE)</f>
        <v>#N/A</v>
      </c>
      <c r="C228" s="175" t="e">
        <f>VLOOKUP(A228,Variables!$A:$D,3,FALSE)</f>
        <v>#N/A</v>
      </c>
      <c r="D228" s="26">
        <f>'Values-Valeurs'!B225</f>
        <v>0</v>
      </c>
      <c r="E228" s="26">
        <f>'Values-Valeurs'!C225</f>
        <v>0</v>
      </c>
      <c r="F228" s="26">
        <f>'Values-Valeurs'!D225</f>
        <v>0</v>
      </c>
      <c r="G228" s="26">
        <f>'Values-Valeurs'!E225</f>
        <v>0</v>
      </c>
      <c r="H228" s="16">
        <f t="shared" si="60"/>
        <v>0</v>
      </c>
      <c r="I228" s="16">
        <f t="shared" si="61"/>
        <v>0</v>
      </c>
      <c r="J228" s="17" t="e">
        <f t="shared" si="62"/>
        <v>#DIV/0!</v>
      </c>
      <c r="K228" s="17" t="e">
        <f t="shared" si="63"/>
        <v>#DIV/0!</v>
      </c>
      <c r="L228" s="18" t="e">
        <f>VLOOKUP(B228,'Table 6'!$A$2:$P$267,16,FALSE)</f>
        <v>#N/A</v>
      </c>
      <c r="M228" s="35" t="str">
        <f t="shared" si="54"/>
        <v/>
      </c>
      <c r="N228" s="35" t="str">
        <f t="shared" si="64"/>
        <v/>
      </c>
      <c r="O228" s="36" t="e">
        <f>HLOOKUP($Q$1,'Table 6'!$A$2:$P$267,B228,FALSE)</f>
        <v>#REF!</v>
      </c>
      <c r="P228" s="35" t="str">
        <f t="shared" si="55"/>
        <v/>
      </c>
      <c r="Q228" s="35" t="str">
        <f t="shared" si="65"/>
        <v/>
      </c>
    </row>
    <row r="229" spans="1:17" s="124" customFormat="1" ht="14.25" customHeight="1">
      <c r="A229" s="143" t="str">
        <f>IF('Values-Valeurs'!A226="","",'Values-Valeurs'!A226)</f>
        <v/>
      </c>
      <c r="B229" s="123" t="e">
        <f>VLOOKUP(A229,Variables!$A:$D,2,FALSE)</f>
        <v>#N/A</v>
      </c>
      <c r="C229" s="175" t="e">
        <f>VLOOKUP(A229,Variables!$A:$D,3,FALSE)</f>
        <v>#N/A</v>
      </c>
      <c r="D229" s="26">
        <f>'Values-Valeurs'!B226</f>
        <v>0</v>
      </c>
      <c r="E229" s="26">
        <f>'Values-Valeurs'!C226</f>
        <v>0</v>
      </c>
      <c r="F229" s="26">
        <f>'Values-Valeurs'!D226</f>
        <v>0</v>
      </c>
      <c r="G229" s="26">
        <f>'Values-Valeurs'!E226</f>
        <v>0</v>
      </c>
      <c r="H229" s="16">
        <f t="shared" si="60"/>
        <v>0</v>
      </c>
      <c r="I229" s="16">
        <f t="shared" si="61"/>
        <v>0</v>
      </c>
      <c r="J229" s="17" t="e">
        <f t="shared" si="62"/>
        <v>#DIV/0!</v>
      </c>
      <c r="K229" s="17" t="e">
        <f t="shared" si="63"/>
        <v>#DIV/0!</v>
      </c>
      <c r="L229" s="18" t="e">
        <f>VLOOKUP(B229,'Table 6'!$A$2:$P$267,16,FALSE)</f>
        <v>#N/A</v>
      </c>
      <c r="M229" s="35" t="str">
        <f t="shared" si="54"/>
        <v/>
      </c>
      <c r="N229" s="35" t="str">
        <f t="shared" si="64"/>
        <v/>
      </c>
      <c r="O229" s="36" t="e">
        <f>HLOOKUP($Q$1,'Table 6'!$A$2:$P$267,B229,FALSE)</f>
        <v>#REF!</v>
      </c>
      <c r="P229" s="35" t="str">
        <f t="shared" si="55"/>
        <v/>
      </c>
      <c r="Q229" s="35" t="str">
        <f t="shared" si="65"/>
        <v/>
      </c>
    </row>
    <row r="230" spans="1:17" s="124" customFormat="1" ht="14.25" customHeight="1">
      <c r="A230" s="143" t="str">
        <f>IF('Values-Valeurs'!A227="","",'Values-Valeurs'!A227)</f>
        <v/>
      </c>
      <c r="B230" s="123" t="e">
        <f>VLOOKUP(A230,Variables!$A:$D,2,FALSE)</f>
        <v>#N/A</v>
      </c>
      <c r="C230" s="175" t="e">
        <f>VLOOKUP(A230,Variables!$A:$D,3,FALSE)</f>
        <v>#N/A</v>
      </c>
      <c r="D230" s="26">
        <f>'Values-Valeurs'!B227</f>
        <v>0</v>
      </c>
      <c r="E230" s="26">
        <f>'Values-Valeurs'!C227</f>
        <v>0</v>
      </c>
      <c r="F230" s="26">
        <f>'Values-Valeurs'!D227</f>
        <v>0</v>
      </c>
      <c r="G230" s="26">
        <f>'Values-Valeurs'!E227</f>
        <v>0</v>
      </c>
      <c r="H230" s="16">
        <f t="shared" si="60"/>
        <v>0</v>
      </c>
      <c r="I230" s="16">
        <f t="shared" si="61"/>
        <v>0</v>
      </c>
      <c r="J230" s="17" t="e">
        <f t="shared" si="62"/>
        <v>#DIV/0!</v>
      </c>
      <c r="K230" s="17" t="e">
        <f t="shared" si="63"/>
        <v>#DIV/0!</v>
      </c>
      <c r="L230" s="18" t="e">
        <f>VLOOKUP(B230,'Table 6'!$A$2:$P$267,16,FALSE)</f>
        <v>#N/A</v>
      </c>
      <c r="M230" s="35" t="str">
        <f t="shared" si="54"/>
        <v/>
      </c>
      <c r="N230" s="35" t="str">
        <f t="shared" si="64"/>
        <v/>
      </c>
      <c r="O230" s="36" t="e">
        <f>HLOOKUP($Q$1,'Table 6'!$A$2:$P$267,B230,FALSE)</f>
        <v>#REF!</v>
      </c>
      <c r="P230" s="35" t="str">
        <f t="shared" si="55"/>
        <v/>
      </c>
      <c r="Q230" s="35" t="str">
        <f t="shared" si="65"/>
        <v/>
      </c>
    </row>
    <row r="231" spans="1:17" s="124" customFormat="1" ht="14.25" customHeight="1">
      <c r="A231" s="143" t="str">
        <f>IF('Values-Valeurs'!A228="","",'Values-Valeurs'!A228)</f>
        <v/>
      </c>
      <c r="B231" s="123" t="e">
        <f>VLOOKUP(A231,Variables!$A:$D,2,FALSE)</f>
        <v>#N/A</v>
      </c>
      <c r="C231" s="175" t="e">
        <f>VLOOKUP(A231,Variables!$A:$D,3,FALSE)</f>
        <v>#N/A</v>
      </c>
      <c r="D231" s="26">
        <f>'Values-Valeurs'!B228</f>
        <v>0</v>
      </c>
      <c r="E231" s="26">
        <f>'Values-Valeurs'!C228</f>
        <v>0</v>
      </c>
      <c r="F231" s="26">
        <f>'Values-Valeurs'!D228</f>
        <v>0</v>
      </c>
      <c r="G231" s="26">
        <f>'Values-Valeurs'!E228</f>
        <v>0</v>
      </c>
      <c r="H231" s="16">
        <f t="shared" si="60"/>
        <v>0</v>
      </c>
      <c r="I231" s="16">
        <f t="shared" si="61"/>
        <v>0</v>
      </c>
      <c r="J231" s="17" t="e">
        <f t="shared" si="62"/>
        <v>#DIV/0!</v>
      </c>
      <c r="K231" s="17" t="e">
        <f t="shared" si="63"/>
        <v>#DIV/0!</v>
      </c>
      <c r="L231" s="18" t="e">
        <f>VLOOKUP(B231,'Table 6'!$A$2:$P$267,16,FALSE)</f>
        <v>#N/A</v>
      </c>
      <c r="M231" s="35" t="str">
        <f t="shared" si="54"/>
        <v/>
      </c>
      <c r="N231" s="35" t="str">
        <f t="shared" si="64"/>
        <v/>
      </c>
      <c r="O231" s="36" t="e">
        <f>HLOOKUP($Q$1,'Table 6'!$A$2:$P$267,B231,FALSE)</f>
        <v>#REF!</v>
      </c>
      <c r="P231" s="35" t="str">
        <f t="shared" si="55"/>
        <v/>
      </c>
      <c r="Q231" s="35" t="str">
        <f t="shared" si="65"/>
        <v/>
      </c>
    </row>
    <row r="232" spans="1:17" s="124" customFormat="1" ht="14.25" customHeight="1">
      <c r="A232" s="143" t="str">
        <f>IF('Values-Valeurs'!A229="","",'Values-Valeurs'!A229)</f>
        <v/>
      </c>
      <c r="B232" s="123" t="e">
        <f>VLOOKUP(A232,Variables!$A:$D,2,FALSE)</f>
        <v>#N/A</v>
      </c>
      <c r="C232" s="175" t="e">
        <f>VLOOKUP(A232,Variables!$A:$D,3,FALSE)</f>
        <v>#N/A</v>
      </c>
      <c r="D232" s="26">
        <f>'Values-Valeurs'!B229</f>
        <v>0</v>
      </c>
      <c r="E232" s="26">
        <f>'Values-Valeurs'!C229</f>
        <v>0</v>
      </c>
      <c r="F232" s="26">
        <f>'Values-Valeurs'!D229</f>
        <v>0</v>
      </c>
      <c r="G232" s="26">
        <f>'Values-Valeurs'!E229</f>
        <v>0</v>
      </c>
      <c r="H232" s="16">
        <f t="shared" si="60"/>
        <v>0</v>
      </c>
      <c r="I232" s="16">
        <f t="shared" si="61"/>
        <v>0</v>
      </c>
      <c r="J232" s="17" t="e">
        <f t="shared" si="62"/>
        <v>#DIV/0!</v>
      </c>
      <c r="K232" s="17" t="e">
        <f t="shared" si="63"/>
        <v>#DIV/0!</v>
      </c>
      <c r="L232" s="18" t="e">
        <f>VLOOKUP(B232,'Table 6'!$A$2:$P$267,16,FALSE)</f>
        <v>#N/A</v>
      </c>
      <c r="M232" s="35" t="str">
        <f t="shared" si="54"/>
        <v/>
      </c>
      <c r="N232" s="35" t="str">
        <f t="shared" si="64"/>
        <v/>
      </c>
      <c r="O232" s="36" t="e">
        <f>HLOOKUP($Q$1,'Table 6'!$A$2:$P$267,B232,FALSE)</f>
        <v>#REF!</v>
      </c>
      <c r="P232" s="35" t="str">
        <f t="shared" si="55"/>
        <v/>
      </c>
      <c r="Q232" s="35" t="str">
        <f t="shared" si="65"/>
        <v/>
      </c>
    </row>
    <row r="233" spans="1:17" s="124" customFormat="1" ht="14.25" customHeight="1">
      <c r="A233" s="143" t="str">
        <f>IF('Values-Valeurs'!A230="","",'Values-Valeurs'!A230)</f>
        <v/>
      </c>
      <c r="B233" s="123" t="e">
        <f>VLOOKUP(A233,Variables!$A:$D,2,FALSE)</f>
        <v>#N/A</v>
      </c>
      <c r="C233" s="175" t="e">
        <f>VLOOKUP(A233,Variables!$A:$D,3,FALSE)</f>
        <v>#N/A</v>
      </c>
      <c r="D233" s="26">
        <f>'Values-Valeurs'!B230</f>
        <v>0</v>
      </c>
      <c r="E233" s="26">
        <f>'Values-Valeurs'!C230</f>
        <v>0</v>
      </c>
      <c r="F233" s="26">
        <f>'Values-Valeurs'!D230</f>
        <v>0</v>
      </c>
      <c r="G233" s="26">
        <f>'Values-Valeurs'!E230</f>
        <v>0</v>
      </c>
      <c r="H233" s="16">
        <f t="shared" si="60"/>
        <v>0</v>
      </c>
      <c r="I233" s="16">
        <f t="shared" si="61"/>
        <v>0</v>
      </c>
      <c r="J233" s="17" t="e">
        <f t="shared" si="62"/>
        <v>#DIV/0!</v>
      </c>
      <c r="K233" s="17" t="e">
        <f t="shared" si="63"/>
        <v>#DIV/0!</v>
      </c>
      <c r="L233" s="18" t="e">
        <f>VLOOKUP(B233,'Table 6'!$A$2:$P$267,16,FALSE)</f>
        <v>#N/A</v>
      </c>
      <c r="M233" s="35" t="str">
        <f t="shared" si="54"/>
        <v/>
      </c>
      <c r="N233" s="35" t="str">
        <f t="shared" si="64"/>
        <v/>
      </c>
      <c r="O233" s="36" t="e">
        <f>HLOOKUP($Q$1,'Table 6'!$A$2:$P$267,B233,FALSE)</f>
        <v>#REF!</v>
      </c>
      <c r="P233" s="35" t="str">
        <f t="shared" si="55"/>
        <v/>
      </c>
      <c r="Q233" s="35" t="str">
        <f t="shared" si="65"/>
        <v/>
      </c>
    </row>
    <row r="234" spans="1:17" s="124" customFormat="1" ht="14.25" customHeight="1">
      <c r="A234" s="143" t="str">
        <f>IF('Values-Valeurs'!A231="","",'Values-Valeurs'!A231)</f>
        <v/>
      </c>
      <c r="B234" s="123" t="e">
        <f>VLOOKUP(A234,Variables!$A:$D,2,FALSE)</f>
        <v>#N/A</v>
      </c>
      <c r="C234" s="175" t="e">
        <f>VLOOKUP(A234,Variables!$A:$D,3,FALSE)</f>
        <v>#N/A</v>
      </c>
      <c r="D234" s="26">
        <f>'Values-Valeurs'!B231</f>
        <v>0</v>
      </c>
      <c r="E234" s="26">
        <f>'Values-Valeurs'!C231</f>
        <v>0</v>
      </c>
      <c r="F234" s="26">
        <f>'Values-Valeurs'!D231</f>
        <v>0</v>
      </c>
      <c r="G234" s="26">
        <f>'Values-Valeurs'!E231</f>
        <v>0</v>
      </c>
      <c r="H234" s="16">
        <f t="shared" si="60"/>
        <v>0</v>
      </c>
      <c r="I234" s="16">
        <f t="shared" si="61"/>
        <v>0</v>
      </c>
      <c r="J234" s="17" t="e">
        <f t="shared" si="62"/>
        <v>#DIV/0!</v>
      </c>
      <c r="K234" s="17" t="e">
        <f t="shared" si="63"/>
        <v>#DIV/0!</v>
      </c>
      <c r="L234" s="18" t="e">
        <f>VLOOKUP(B234,'Table 6'!$A$2:$P$267,16,FALSE)</f>
        <v>#N/A</v>
      </c>
      <c r="M234" s="35" t="str">
        <f t="shared" si="54"/>
        <v/>
      </c>
      <c r="N234" s="35" t="str">
        <f t="shared" si="64"/>
        <v/>
      </c>
      <c r="O234" s="36" t="e">
        <f>HLOOKUP($Q$1,'Table 6'!$A$2:$P$267,B234,FALSE)</f>
        <v>#REF!</v>
      </c>
      <c r="P234" s="35" t="str">
        <f t="shared" si="55"/>
        <v/>
      </c>
      <c r="Q234" s="35" t="str">
        <f t="shared" si="65"/>
        <v/>
      </c>
    </row>
    <row r="235" spans="1:17" s="124" customFormat="1" ht="14.25" customHeight="1">
      <c r="A235" s="143" t="str">
        <f>IF('Values-Valeurs'!A232="","",'Values-Valeurs'!A232)</f>
        <v/>
      </c>
      <c r="B235" s="123" t="e">
        <f>VLOOKUP(A235,Variables!$A:$D,2,FALSE)</f>
        <v>#N/A</v>
      </c>
      <c r="C235" s="175" t="e">
        <f>VLOOKUP(A235,Variables!$A:$D,3,FALSE)</f>
        <v>#N/A</v>
      </c>
      <c r="D235" s="26">
        <f>'Values-Valeurs'!B232</f>
        <v>0</v>
      </c>
      <c r="E235" s="26">
        <f>'Values-Valeurs'!C232</f>
        <v>0</v>
      </c>
      <c r="F235" s="26">
        <f>'Values-Valeurs'!D232</f>
        <v>0</v>
      </c>
      <c r="G235" s="26">
        <f>'Values-Valeurs'!E232</f>
        <v>0</v>
      </c>
      <c r="H235" s="16">
        <f t="shared" si="60"/>
        <v>0</v>
      </c>
      <c r="I235" s="16">
        <f t="shared" si="61"/>
        <v>0</v>
      </c>
      <c r="J235" s="17" t="e">
        <f t="shared" si="62"/>
        <v>#DIV/0!</v>
      </c>
      <c r="K235" s="17" t="e">
        <f t="shared" si="63"/>
        <v>#DIV/0!</v>
      </c>
      <c r="L235" s="18" t="e">
        <f>VLOOKUP(B235,'Table 6'!$A$2:$P$267,16,FALSE)</f>
        <v>#N/A</v>
      </c>
      <c r="M235" s="35" t="str">
        <f t="shared" si="54"/>
        <v/>
      </c>
      <c r="N235" s="35" t="str">
        <f t="shared" si="64"/>
        <v/>
      </c>
      <c r="O235" s="36" t="e">
        <f>HLOOKUP($Q$1,'Table 6'!$A$2:$P$267,B235,FALSE)</f>
        <v>#REF!</v>
      </c>
      <c r="P235" s="35" t="str">
        <f t="shared" si="55"/>
        <v/>
      </c>
      <c r="Q235" s="35" t="str">
        <f t="shared" si="65"/>
        <v/>
      </c>
    </row>
    <row r="236" spans="1:17" s="124" customFormat="1" ht="14.25" customHeight="1">
      <c r="A236" s="143" t="str">
        <f>IF('Values-Valeurs'!A233="","",'Values-Valeurs'!A233)</f>
        <v/>
      </c>
      <c r="B236" s="123" t="e">
        <f>VLOOKUP(A236,Variables!$A:$D,2,FALSE)</f>
        <v>#N/A</v>
      </c>
      <c r="C236" s="175" t="e">
        <f>VLOOKUP(A236,Variables!$A:$D,3,FALSE)</f>
        <v>#N/A</v>
      </c>
      <c r="D236" s="26">
        <f>'Values-Valeurs'!B233</f>
        <v>0</v>
      </c>
      <c r="E236" s="26">
        <f>'Values-Valeurs'!C233</f>
        <v>0</v>
      </c>
      <c r="F236" s="26">
        <f>'Values-Valeurs'!D233</f>
        <v>0</v>
      </c>
      <c r="G236" s="26">
        <f>'Values-Valeurs'!E233</f>
        <v>0</v>
      </c>
      <c r="H236" s="16">
        <f t="shared" si="60"/>
        <v>0</v>
      </c>
      <c r="I236" s="16">
        <f t="shared" si="61"/>
        <v>0</v>
      </c>
      <c r="J236" s="17" t="e">
        <f t="shared" si="62"/>
        <v>#DIV/0!</v>
      </c>
      <c r="K236" s="17" t="e">
        <f t="shared" si="63"/>
        <v>#DIV/0!</v>
      </c>
      <c r="L236" s="18" t="e">
        <f>VLOOKUP(B236,'Table 6'!$A$2:$P$267,16,FALSE)</f>
        <v>#N/A</v>
      </c>
      <c r="M236" s="35" t="str">
        <f t="shared" si="54"/>
        <v/>
      </c>
      <c r="N236" s="35" t="str">
        <f t="shared" si="64"/>
        <v/>
      </c>
      <c r="O236" s="36" t="e">
        <f>HLOOKUP($Q$1,'Table 6'!$A$2:$P$267,B236,FALSE)</f>
        <v>#REF!</v>
      </c>
      <c r="P236" s="35" t="str">
        <f t="shared" si="55"/>
        <v/>
      </c>
      <c r="Q236" s="35" t="str">
        <f t="shared" si="65"/>
        <v/>
      </c>
    </row>
    <row r="237" spans="1:17" s="124" customFormat="1" ht="14.25" customHeight="1">
      <c r="A237" s="143" t="str">
        <f>IF('Values-Valeurs'!A234="","",'Values-Valeurs'!A234)</f>
        <v/>
      </c>
      <c r="B237" s="123" t="e">
        <f>VLOOKUP(A237,Variables!$A:$D,2,FALSE)</f>
        <v>#N/A</v>
      </c>
      <c r="C237" s="175" t="e">
        <f>VLOOKUP(A237,Variables!$A:$D,3,FALSE)</f>
        <v>#N/A</v>
      </c>
      <c r="D237" s="26">
        <f>'Values-Valeurs'!B234</f>
        <v>0</v>
      </c>
      <c r="E237" s="26">
        <f>'Values-Valeurs'!C234</f>
        <v>0</v>
      </c>
      <c r="F237" s="26">
        <f>'Values-Valeurs'!D234</f>
        <v>0</v>
      </c>
      <c r="G237" s="26">
        <f>'Values-Valeurs'!E234</f>
        <v>0</v>
      </c>
      <c r="H237" s="16">
        <f t="shared" si="60"/>
        <v>0</v>
      </c>
      <c r="I237" s="16">
        <f t="shared" si="61"/>
        <v>0</v>
      </c>
      <c r="J237" s="17" t="e">
        <f t="shared" si="62"/>
        <v>#DIV/0!</v>
      </c>
      <c r="K237" s="17" t="e">
        <f t="shared" si="63"/>
        <v>#DIV/0!</v>
      </c>
      <c r="L237" s="18" t="e">
        <f>VLOOKUP(B237,'Table 6'!$A$2:$P$267,16,FALSE)</f>
        <v>#N/A</v>
      </c>
      <c r="M237" s="35" t="str">
        <f t="shared" si="54"/>
        <v/>
      </c>
      <c r="N237" s="35" t="str">
        <f t="shared" si="64"/>
        <v/>
      </c>
      <c r="O237" s="36" t="e">
        <f>HLOOKUP($Q$1,'Table 6'!$A$2:$P$267,B237,FALSE)</f>
        <v>#REF!</v>
      </c>
      <c r="P237" s="35" t="str">
        <f t="shared" si="55"/>
        <v/>
      </c>
      <c r="Q237" s="35" t="str">
        <f t="shared" si="65"/>
        <v/>
      </c>
    </row>
    <row r="238" spans="1:17" s="124" customFormat="1" ht="14.25" customHeight="1">
      <c r="A238" s="143" t="str">
        <f>IF('Values-Valeurs'!A235="","",'Values-Valeurs'!A235)</f>
        <v/>
      </c>
      <c r="B238" s="123" t="e">
        <f>VLOOKUP(A238,Variables!$A:$D,2,FALSE)</f>
        <v>#N/A</v>
      </c>
      <c r="C238" s="175" t="e">
        <f>VLOOKUP(A238,Variables!$A:$D,3,FALSE)</f>
        <v>#N/A</v>
      </c>
      <c r="D238" s="26">
        <f>'Values-Valeurs'!B235</f>
        <v>0</v>
      </c>
      <c r="E238" s="26">
        <f>'Values-Valeurs'!C235</f>
        <v>0</v>
      </c>
      <c r="F238" s="26">
        <f>'Values-Valeurs'!D235</f>
        <v>0</v>
      </c>
      <c r="G238" s="26">
        <f>'Values-Valeurs'!E235</f>
        <v>0</v>
      </c>
      <c r="H238" s="16">
        <f t="shared" si="60"/>
        <v>0</v>
      </c>
      <c r="I238" s="16">
        <f t="shared" si="61"/>
        <v>0</v>
      </c>
      <c r="J238" s="17" t="e">
        <f t="shared" si="62"/>
        <v>#DIV/0!</v>
      </c>
      <c r="K238" s="17" t="e">
        <f t="shared" si="63"/>
        <v>#DIV/0!</v>
      </c>
      <c r="L238" s="18" t="e">
        <f>VLOOKUP(B238,'Table 6'!$A$2:$P$267,16,FALSE)</f>
        <v>#N/A</v>
      </c>
      <c r="M238" s="35" t="str">
        <f t="shared" si="54"/>
        <v/>
      </c>
      <c r="N238" s="35" t="str">
        <f t="shared" si="64"/>
        <v/>
      </c>
      <c r="O238" s="36" t="e">
        <f>HLOOKUP($Q$1,'Table 6'!$A$2:$P$267,B238,FALSE)</f>
        <v>#REF!</v>
      </c>
      <c r="P238" s="35" t="str">
        <f t="shared" si="55"/>
        <v/>
      </c>
      <c r="Q238" s="35" t="str">
        <f t="shared" si="65"/>
        <v/>
      </c>
    </row>
    <row r="239" spans="1:17" s="124" customFormat="1" ht="14.25" customHeight="1">
      <c r="A239" s="143" t="str">
        <f>IF('Values-Valeurs'!A236="","",'Values-Valeurs'!A236)</f>
        <v/>
      </c>
      <c r="B239" s="123" t="e">
        <f>VLOOKUP(A239,Variables!$A:$D,2,FALSE)</f>
        <v>#N/A</v>
      </c>
      <c r="C239" s="175" t="e">
        <f>VLOOKUP(A239,Variables!$A:$D,3,FALSE)</f>
        <v>#N/A</v>
      </c>
      <c r="D239" s="26">
        <f>'Values-Valeurs'!B236</f>
        <v>0</v>
      </c>
      <c r="E239" s="26">
        <f>'Values-Valeurs'!C236</f>
        <v>0</v>
      </c>
      <c r="F239" s="26">
        <f>'Values-Valeurs'!D236</f>
        <v>0</v>
      </c>
      <c r="G239" s="26">
        <f>'Values-Valeurs'!E236</f>
        <v>0</v>
      </c>
      <c r="H239" s="16">
        <f t="shared" si="60"/>
        <v>0</v>
      </c>
      <c r="I239" s="16">
        <f t="shared" si="61"/>
        <v>0</v>
      </c>
      <c r="J239" s="17" t="e">
        <f t="shared" si="62"/>
        <v>#DIV/0!</v>
      </c>
      <c r="K239" s="17" t="e">
        <f t="shared" si="63"/>
        <v>#DIV/0!</v>
      </c>
      <c r="L239" s="18" t="e">
        <f>VLOOKUP(B239,'Table 6'!$A$2:$P$267,16,FALSE)</f>
        <v>#N/A</v>
      </c>
      <c r="M239" s="35" t="str">
        <f t="shared" si="54"/>
        <v/>
      </c>
      <c r="N239" s="35" t="str">
        <f t="shared" si="64"/>
        <v/>
      </c>
      <c r="O239" s="36" t="e">
        <f>HLOOKUP($Q$1,'Table 6'!$A$2:$P$267,B239,FALSE)</f>
        <v>#REF!</v>
      </c>
      <c r="P239" s="35" t="str">
        <f t="shared" si="55"/>
        <v/>
      </c>
      <c r="Q239" s="35" t="str">
        <f t="shared" si="65"/>
        <v/>
      </c>
    </row>
    <row r="240" spans="1:17" s="124" customFormat="1" ht="14.25" customHeight="1">
      <c r="A240" s="143" t="str">
        <f>IF('Values-Valeurs'!A237="","",'Values-Valeurs'!A237)</f>
        <v/>
      </c>
      <c r="B240" s="123" t="e">
        <f>VLOOKUP(A240,Variables!$A:$D,2,FALSE)</f>
        <v>#N/A</v>
      </c>
      <c r="C240" s="175" t="e">
        <f>VLOOKUP(A240,Variables!$A:$D,3,FALSE)</f>
        <v>#N/A</v>
      </c>
      <c r="D240" s="26">
        <f>'Values-Valeurs'!B237</f>
        <v>0</v>
      </c>
      <c r="E240" s="26">
        <f>'Values-Valeurs'!C237</f>
        <v>0</v>
      </c>
      <c r="F240" s="26">
        <f>'Values-Valeurs'!D237</f>
        <v>0</v>
      </c>
      <c r="G240" s="26">
        <f>'Values-Valeurs'!E237</f>
        <v>0</v>
      </c>
      <c r="H240" s="16">
        <f t="shared" si="60"/>
        <v>0</v>
      </c>
      <c r="I240" s="16">
        <f t="shared" si="61"/>
        <v>0</v>
      </c>
      <c r="J240" s="17" t="e">
        <f t="shared" si="62"/>
        <v>#DIV/0!</v>
      </c>
      <c r="K240" s="17" t="e">
        <f t="shared" si="63"/>
        <v>#DIV/0!</v>
      </c>
      <c r="L240" s="18" t="e">
        <f>VLOOKUP(B240,'Table 6'!$A$2:$P$267,16,FALSE)</f>
        <v>#N/A</v>
      </c>
      <c r="M240" s="35" t="str">
        <f t="shared" si="54"/>
        <v/>
      </c>
      <c r="N240" s="35" t="str">
        <f t="shared" si="64"/>
        <v/>
      </c>
      <c r="O240" s="36" t="e">
        <f>HLOOKUP($Q$1,'Table 6'!$A$2:$P$267,B240,FALSE)</f>
        <v>#REF!</v>
      </c>
      <c r="P240" s="35" t="str">
        <f t="shared" si="55"/>
        <v/>
      </c>
      <c r="Q240" s="35" t="str">
        <f t="shared" si="65"/>
        <v/>
      </c>
    </row>
    <row r="241" spans="1:17" s="124" customFormat="1" ht="14.25" customHeight="1">
      <c r="A241" s="143" t="str">
        <f>IF('Values-Valeurs'!A238="","",'Values-Valeurs'!A238)</f>
        <v/>
      </c>
      <c r="B241" s="123" t="e">
        <f>VLOOKUP(A241,Variables!$A:$D,2,FALSE)</f>
        <v>#N/A</v>
      </c>
      <c r="C241" s="175" t="e">
        <f>VLOOKUP(A241,Variables!$A:$D,3,FALSE)</f>
        <v>#N/A</v>
      </c>
      <c r="D241" s="26">
        <f>'Values-Valeurs'!B238</f>
        <v>0</v>
      </c>
      <c r="E241" s="26">
        <f>'Values-Valeurs'!C238</f>
        <v>0</v>
      </c>
      <c r="F241" s="26">
        <f>'Values-Valeurs'!D238</f>
        <v>0</v>
      </c>
      <c r="G241" s="26">
        <f>'Values-Valeurs'!E238</f>
        <v>0</v>
      </c>
      <c r="H241" s="16">
        <f t="shared" si="60"/>
        <v>0</v>
      </c>
      <c r="I241" s="16">
        <f t="shared" si="61"/>
        <v>0</v>
      </c>
      <c r="J241" s="17" t="e">
        <f t="shared" si="62"/>
        <v>#DIV/0!</v>
      </c>
      <c r="K241" s="17" t="e">
        <f t="shared" si="63"/>
        <v>#DIV/0!</v>
      </c>
      <c r="L241" s="18" t="e">
        <f>VLOOKUP(B241,'Table 6'!$A$2:$P$267,16,FALSE)</f>
        <v>#N/A</v>
      </c>
      <c r="M241" s="35" t="str">
        <f t="shared" si="54"/>
        <v/>
      </c>
      <c r="N241" s="35" t="str">
        <f t="shared" si="64"/>
        <v/>
      </c>
      <c r="O241" s="36" t="e">
        <f>HLOOKUP($Q$1,'Table 6'!$A$2:$P$267,B241,FALSE)</f>
        <v>#REF!</v>
      </c>
      <c r="P241" s="35" t="str">
        <f t="shared" si="55"/>
        <v/>
      </c>
      <c r="Q241" s="35" t="str">
        <f t="shared" si="65"/>
        <v/>
      </c>
    </row>
    <row r="242" spans="1:17" s="124" customFormat="1" ht="14.25" customHeight="1">
      <c r="A242" s="143" t="str">
        <f>IF('Values-Valeurs'!A239="","",'Values-Valeurs'!A239)</f>
        <v/>
      </c>
      <c r="B242" s="123" t="e">
        <f>VLOOKUP(A242,Variables!$A:$D,2,FALSE)</f>
        <v>#N/A</v>
      </c>
      <c r="C242" s="175" t="e">
        <f>VLOOKUP(A242,Variables!$A:$D,3,FALSE)</f>
        <v>#N/A</v>
      </c>
      <c r="D242" s="26">
        <f>'Values-Valeurs'!B239</f>
        <v>0</v>
      </c>
      <c r="E242" s="26">
        <f>'Values-Valeurs'!C239</f>
        <v>0</v>
      </c>
      <c r="F242" s="26">
        <f>'Values-Valeurs'!D239</f>
        <v>0</v>
      </c>
      <c r="G242" s="26">
        <f>'Values-Valeurs'!E239</f>
        <v>0</v>
      </c>
      <c r="H242" s="16">
        <f t="shared" si="60"/>
        <v>0</v>
      </c>
      <c r="I242" s="16">
        <f t="shared" si="61"/>
        <v>0</v>
      </c>
      <c r="J242" s="17" t="e">
        <f t="shared" si="62"/>
        <v>#DIV/0!</v>
      </c>
      <c r="K242" s="17" t="e">
        <f t="shared" si="63"/>
        <v>#DIV/0!</v>
      </c>
      <c r="L242" s="18" t="e">
        <f>VLOOKUP(B242,'Table 6'!$A$2:$P$267,16,FALSE)</f>
        <v>#N/A</v>
      </c>
      <c r="M242" s="35" t="str">
        <f t="shared" si="54"/>
        <v/>
      </c>
      <c r="N242" s="35" t="str">
        <f t="shared" si="64"/>
        <v/>
      </c>
      <c r="O242" s="36" t="e">
        <f>HLOOKUP($Q$1,'Table 6'!$A$2:$P$267,B242,FALSE)</f>
        <v>#REF!</v>
      </c>
      <c r="P242" s="35" t="str">
        <f t="shared" si="55"/>
        <v/>
      </c>
      <c r="Q242" s="35" t="str">
        <f t="shared" si="65"/>
        <v/>
      </c>
    </row>
    <row r="243" spans="1:17" s="124" customFormat="1" ht="14.25" customHeight="1">
      <c r="A243" s="143" t="str">
        <f>IF('Values-Valeurs'!A240="","",'Values-Valeurs'!A240)</f>
        <v/>
      </c>
      <c r="B243" s="123" t="e">
        <f>VLOOKUP(A243,Variables!$A:$D,2,FALSE)</f>
        <v>#N/A</v>
      </c>
      <c r="C243" s="175" t="e">
        <f>VLOOKUP(A243,Variables!$A:$D,3,FALSE)</f>
        <v>#N/A</v>
      </c>
      <c r="D243" s="26">
        <f>'Values-Valeurs'!B240</f>
        <v>0</v>
      </c>
      <c r="E243" s="26">
        <f>'Values-Valeurs'!C240</f>
        <v>0</v>
      </c>
      <c r="F243" s="26">
        <f>'Values-Valeurs'!D240</f>
        <v>0</v>
      </c>
      <c r="G243" s="26">
        <f>'Values-Valeurs'!E240</f>
        <v>0</v>
      </c>
      <c r="H243" s="16">
        <f t="shared" si="60"/>
        <v>0</v>
      </c>
      <c r="I243" s="16">
        <f t="shared" si="61"/>
        <v>0</v>
      </c>
      <c r="J243" s="17" t="e">
        <f t="shared" si="62"/>
        <v>#DIV/0!</v>
      </c>
      <c r="K243" s="17" t="e">
        <f t="shared" si="63"/>
        <v>#DIV/0!</v>
      </c>
      <c r="L243" s="18" t="e">
        <f>VLOOKUP(B243,'Table 6'!$A$2:$P$267,16,FALSE)</f>
        <v>#N/A</v>
      </c>
      <c r="M243" s="35" t="str">
        <f t="shared" si="54"/>
        <v/>
      </c>
      <c r="N243" s="35" t="str">
        <f t="shared" si="64"/>
        <v/>
      </c>
      <c r="O243" s="36" t="e">
        <f>HLOOKUP($Q$1,'Table 6'!$A$2:$P$267,B243,FALSE)</f>
        <v>#REF!</v>
      </c>
      <c r="P243" s="35" t="str">
        <f t="shared" si="55"/>
        <v/>
      </c>
      <c r="Q243" s="35" t="str">
        <f t="shared" si="65"/>
        <v/>
      </c>
    </row>
    <row r="244" spans="1:17" s="124" customFormat="1" ht="14.25" customHeight="1">
      <c r="A244" s="143" t="str">
        <f>IF('Values-Valeurs'!A241="","",'Values-Valeurs'!A241)</f>
        <v/>
      </c>
      <c r="B244" s="123" t="e">
        <f>VLOOKUP(A244,Variables!$A:$D,2,FALSE)</f>
        <v>#N/A</v>
      </c>
      <c r="C244" s="175" t="e">
        <f>VLOOKUP(A244,Variables!$A:$D,3,FALSE)</f>
        <v>#N/A</v>
      </c>
      <c r="D244" s="26">
        <f>'Values-Valeurs'!B241</f>
        <v>0</v>
      </c>
      <c r="E244" s="26">
        <f>'Values-Valeurs'!C241</f>
        <v>0</v>
      </c>
      <c r="F244" s="26">
        <f>'Values-Valeurs'!D241</f>
        <v>0</v>
      </c>
      <c r="G244" s="26">
        <f>'Values-Valeurs'!E241</f>
        <v>0</v>
      </c>
      <c r="H244" s="16">
        <f t="shared" si="60"/>
        <v>0</v>
      </c>
      <c r="I244" s="16">
        <f t="shared" si="61"/>
        <v>0</v>
      </c>
      <c r="J244" s="17" t="e">
        <f t="shared" si="62"/>
        <v>#DIV/0!</v>
      </c>
      <c r="K244" s="17" t="e">
        <f t="shared" si="63"/>
        <v>#DIV/0!</v>
      </c>
      <c r="L244" s="18" t="e">
        <f>VLOOKUP(B244,'Table 6'!$A$2:$P$267,16,FALSE)</f>
        <v>#N/A</v>
      </c>
      <c r="M244" s="35" t="str">
        <f t="shared" si="54"/>
        <v/>
      </c>
      <c r="N244" s="35" t="str">
        <f t="shared" si="64"/>
        <v/>
      </c>
      <c r="O244" s="36" t="e">
        <f>HLOOKUP($Q$1,'Table 6'!$A$2:$P$267,B244,FALSE)</f>
        <v>#REF!</v>
      </c>
      <c r="P244" s="35" t="str">
        <f t="shared" si="55"/>
        <v/>
      </c>
      <c r="Q244" s="35" t="str">
        <f t="shared" si="65"/>
        <v/>
      </c>
    </row>
    <row r="245" spans="1:17" s="124" customFormat="1" ht="14.25" customHeight="1">
      <c r="A245" s="143" t="str">
        <f>IF('Values-Valeurs'!A242="","",'Values-Valeurs'!A242)</f>
        <v/>
      </c>
      <c r="B245" s="123" t="e">
        <f>VLOOKUP(A245,Variables!$A:$D,2,FALSE)</f>
        <v>#N/A</v>
      </c>
      <c r="C245" s="175" t="e">
        <f>VLOOKUP(A245,Variables!$A:$D,3,FALSE)</f>
        <v>#N/A</v>
      </c>
      <c r="D245" s="26">
        <f>'Values-Valeurs'!B242</f>
        <v>0</v>
      </c>
      <c r="E245" s="26">
        <f>'Values-Valeurs'!C242</f>
        <v>0</v>
      </c>
      <c r="F245" s="26">
        <f>'Values-Valeurs'!D242</f>
        <v>0</v>
      </c>
      <c r="G245" s="26">
        <f>'Values-Valeurs'!E242</f>
        <v>0</v>
      </c>
      <c r="H245" s="16">
        <f t="shared" si="60"/>
        <v>0</v>
      </c>
      <c r="I245" s="16">
        <f t="shared" si="61"/>
        <v>0</v>
      </c>
      <c r="J245" s="17" t="e">
        <f t="shared" si="62"/>
        <v>#DIV/0!</v>
      </c>
      <c r="K245" s="17" t="e">
        <f t="shared" si="63"/>
        <v>#DIV/0!</v>
      </c>
      <c r="L245" s="18" t="e">
        <f>VLOOKUP(B245,'Table 6'!$A$2:$P$267,16,FALSE)</f>
        <v>#N/A</v>
      </c>
      <c r="M245" s="35" t="str">
        <f t="shared" si="54"/>
        <v/>
      </c>
      <c r="N245" s="35" t="str">
        <f t="shared" si="64"/>
        <v/>
      </c>
      <c r="O245" s="36" t="e">
        <f>HLOOKUP($Q$1,'Table 6'!$A$2:$P$267,B245,FALSE)</f>
        <v>#REF!</v>
      </c>
      <c r="P245" s="35" t="str">
        <f t="shared" si="55"/>
        <v/>
      </c>
      <c r="Q245" s="35" t="str">
        <f t="shared" si="65"/>
        <v/>
      </c>
    </row>
    <row r="246" spans="1:17" s="124" customFormat="1" ht="14.25" customHeight="1">
      <c r="A246" s="143" t="str">
        <f>IF('Values-Valeurs'!A243="","",'Values-Valeurs'!A243)</f>
        <v/>
      </c>
      <c r="B246" s="123" t="e">
        <f>VLOOKUP(A246,Variables!$A:$D,2,FALSE)</f>
        <v>#N/A</v>
      </c>
      <c r="C246" s="175" t="e">
        <f>VLOOKUP(A246,Variables!$A:$D,3,FALSE)</f>
        <v>#N/A</v>
      </c>
      <c r="D246" s="26">
        <f>'Values-Valeurs'!B243</f>
        <v>0</v>
      </c>
      <c r="E246" s="26">
        <f>'Values-Valeurs'!C243</f>
        <v>0</v>
      </c>
      <c r="F246" s="26">
        <f>'Values-Valeurs'!D243</f>
        <v>0</v>
      </c>
      <c r="G246" s="26">
        <f>'Values-Valeurs'!E243</f>
        <v>0</v>
      </c>
      <c r="H246" s="16">
        <f t="shared" si="60"/>
        <v>0</v>
      </c>
      <c r="I246" s="16">
        <f t="shared" si="61"/>
        <v>0</v>
      </c>
      <c r="J246" s="17" t="e">
        <f t="shared" si="62"/>
        <v>#DIV/0!</v>
      </c>
      <c r="K246" s="17" t="e">
        <f t="shared" si="63"/>
        <v>#DIV/0!</v>
      </c>
      <c r="L246" s="18" t="e">
        <f>VLOOKUP(B246,'Table 6'!$A$2:$P$267,16,FALSE)</f>
        <v>#N/A</v>
      </c>
      <c r="M246" s="35" t="str">
        <f t="shared" si="54"/>
        <v/>
      </c>
      <c r="N246" s="35" t="str">
        <f t="shared" si="64"/>
        <v/>
      </c>
      <c r="O246" s="36" t="e">
        <f>HLOOKUP($Q$1,'Table 6'!$A$2:$P$267,B246,FALSE)</f>
        <v>#REF!</v>
      </c>
      <c r="P246" s="35" t="str">
        <f t="shared" si="55"/>
        <v/>
      </c>
      <c r="Q246" s="35" t="str">
        <f t="shared" si="65"/>
        <v/>
      </c>
    </row>
    <row r="247" spans="1:17" s="124" customFormat="1" ht="14.25" customHeight="1">
      <c r="A247" s="143" t="str">
        <f>IF('Values-Valeurs'!A244="","",'Values-Valeurs'!A244)</f>
        <v/>
      </c>
      <c r="B247" s="123" t="e">
        <f>VLOOKUP(A247,Variables!$A:$D,2,FALSE)</f>
        <v>#N/A</v>
      </c>
      <c r="C247" s="175" t="e">
        <f>VLOOKUP(A247,Variables!$A:$D,3,FALSE)</f>
        <v>#N/A</v>
      </c>
      <c r="D247" s="26">
        <f>'Values-Valeurs'!B244</f>
        <v>0</v>
      </c>
      <c r="E247" s="26">
        <f>'Values-Valeurs'!C244</f>
        <v>0</v>
      </c>
      <c r="F247" s="26">
        <f>'Values-Valeurs'!D244</f>
        <v>0</v>
      </c>
      <c r="G247" s="26">
        <f>'Values-Valeurs'!E244</f>
        <v>0</v>
      </c>
      <c r="H247" s="16">
        <f t="shared" si="60"/>
        <v>0</v>
      </c>
      <c r="I247" s="16">
        <f t="shared" si="61"/>
        <v>0</v>
      </c>
      <c r="J247" s="17" t="e">
        <f t="shared" si="62"/>
        <v>#DIV/0!</v>
      </c>
      <c r="K247" s="17" t="e">
        <f t="shared" si="63"/>
        <v>#DIV/0!</v>
      </c>
      <c r="L247" s="18" t="e">
        <f>VLOOKUP(B247,'Table 6'!$A$2:$P$267,16,FALSE)</f>
        <v>#N/A</v>
      </c>
      <c r="M247" s="35" t="str">
        <f t="shared" si="54"/>
        <v/>
      </c>
      <c r="N247" s="35" t="str">
        <f t="shared" si="64"/>
        <v/>
      </c>
      <c r="O247" s="36" t="e">
        <f>HLOOKUP($Q$1,'Table 6'!$A$2:$P$267,B247,FALSE)</f>
        <v>#REF!</v>
      </c>
      <c r="P247" s="35" t="str">
        <f t="shared" si="55"/>
        <v/>
      </c>
      <c r="Q247" s="35" t="str">
        <f t="shared" si="65"/>
        <v/>
      </c>
    </row>
    <row r="248" spans="1:17" s="124" customFormat="1" ht="14.25" customHeight="1">
      <c r="A248" s="143" t="str">
        <f>IF('Values-Valeurs'!A245="","",'Values-Valeurs'!A245)</f>
        <v/>
      </c>
      <c r="B248" s="123" t="e">
        <f>VLOOKUP(A248,Variables!$A:$D,2,FALSE)</f>
        <v>#N/A</v>
      </c>
      <c r="C248" s="175" t="e">
        <f>VLOOKUP(A248,Variables!$A:$D,3,FALSE)</f>
        <v>#N/A</v>
      </c>
      <c r="D248" s="26">
        <f>'Values-Valeurs'!B245</f>
        <v>0</v>
      </c>
      <c r="E248" s="26">
        <f>'Values-Valeurs'!C245</f>
        <v>0</v>
      </c>
      <c r="F248" s="26">
        <f>'Values-Valeurs'!D245</f>
        <v>0</v>
      </c>
      <c r="G248" s="26">
        <f>'Values-Valeurs'!E245</f>
        <v>0</v>
      </c>
      <c r="H248" s="16">
        <f t="shared" si="60"/>
        <v>0</v>
      </c>
      <c r="I248" s="16">
        <f t="shared" si="61"/>
        <v>0</v>
      </c>
      <c r="J248" s="17" t="e">
        <f t="shared" si="62"/>
        <v>#DIV/0!</v>
      </c>
      <c r="K248" s="17" t="e">
        <f t="shared" si="63"/>
        <v>#DIV/0!</v>
      </c>
      <c r="L248" s="18" t="e">
        <f>VLOOKUP(B248,'Table 6'!$A$2:$P$267,16,FALSE)</f>
        <v>#N/A</v>
      </c>
      <c r="M248" s="35" t="str">
        <f t="shared" si="54"/>
        <v/>
      </c>
      <c r="N248" s="35" t="str">
        <f t="shared" si="64"/>
        <v/>
      </c>
      <c r="O248" s="36" t="e">
        <f>HLOOKUP($Q$1,'Table 6'!$A$2:$P$267,B248,FALSE)</f>
        <v>#REF!</v>
      </c>
      <c r="P248" s="35" t="str">
        <f t="shared" si="55"/>
        <v/>
      </c>
      <c r="Q248" s="35" t="str">
        <f t="shared" si="65"/>
        <v/>
      </c>
    </row>
    <row r="249" spans="1:17" s="126" customFormat="1" ht="14.25" customHeight="1">
      <c r="A249" s="143" t="str">
        <f>IF('Values-Valeurs'!A246="","",'Values-Valeurs'!A246)</f>
        <v/>
      </c>
      <c r="B249" s="123" t="e">
        <f>VLOOKUP(A249,Variables!$A:$D,2,FALSE)</f>
        <v>#N/A</v>
      </c>
      <c r="C249" s="175" t="e">
        <f>VLOOKUP(A249,Variables!$A:$D,3,FALSE)</f>
        <v>#N/A</v>
      </c>
      <c r="D249" s="26">
        <f>'Values-Valeurs'!B246</f>
        <v>0</v>
      </c>
      <c r="E249" s="26">
        <f>'Values-Valeurs'!C246</f>
        <v>0</v>
      </c>
      <c r="F249" s="26">
        <f>'Values-Valeurs'!D246</f>
        <v>0</v>
      </c>
      <c r="G249" s="26">
        <f>'Values-Valeurs'!E246</f>
        <v>0</v>
      </c>
      <c r="H249" s="16">
        <f t="shared" si="60"/>
        <v>0</v>
      </c>
      <c r="I249" s="16">
        <f t="shared" si="61"/>
        <v>0</v>
      </c>
      <c r="J249" s="17" t="e">
        <f t="shared" si="62"/>
        <v>#DIV/0!</v>
      </c>
      <c r="K249" s="17" t="e">
        <f t="shared" si="63"/>
        <v>#DIV/0!</v>
      </c>
      <c r="L249" s="18" t="e">
        <f>VLOOKUP(B249,'Table 6'!$A$2:$P$267,16,FALSE)</f>
        <v>#N/A</v>
      </c>
      <c r="M249" s="35" t="str">
        <f t="shared" si="54"/>
        <v/>
      </c>
      <c r="N249" s="35" t="str">
        <f t="shared" si="64"/>
        <v/>
      </c>
      <c r="O249" s="36" t="e">
        <f>HLOOKUP($Q$1,'Table 6'!$A$2:$P$267,B249,FALSE)</f>
        <v>#REF!</v>
      </c>
      <c r="P249" s="35" t="str">
        <f t="shared" si="55"/>
        <v/>
      </c>
      <c r="Q249" s="35" t="str">
        <f t="shared" si="65"/>
        <v/>
      </c>
    </row>
    <row r="250" spans="1:17" s="126" customFormat="1" ht="14.25" customHeight="1">
      <c r="A250" s="143" t="str">
        <f>IF('Values-Valeurs'!A247="","",'Values-Valeurs'!A247)</f>
        <v/>
      </c>
      <c r="B250" s="123" t="e">
        <f>VLOOKUP(A250,Variables!$A:$D,2,FALSE)</f>
        <v>#N/A</v>
      </c>
      <c r="C250" s="175" t="e">
        <f>VLOOKUP(A250,Variables!$A:$D,3,FALSE)</f>
        <v>#N/A</v>
      </c>
      <c r="D250" s="26">
        <f>'Values-Valeurs'!B247</f>
        <v>0</v>
      </c>
      <c r="E250" s="26">
        <f>'Values-Valeurs'!C247</f>
        <v>0</v>
      </c>
      <c r="F250" s="26">
        <f>'Values-Valeurs'!D247</f>
        <v>0</v>
      </c>
      <c r="G250" s="26">
        <f>'Values-Valeurs'!E247</f>
        <v>0</v>
      </c>
      <c r="H250" s="16">
        <f t="shared" si="60"/>
        <v>0</v>
      </c>
      <c r="I250" s="16">
        <f t="shared" si="61"/>
        <v>0</v>
      </c>
      <c r="J250" s="17" t="e">
        <f t="shared" si="62"/>
        <v>#DIV/0!</v>
      </c>
      <c r="K250" s="17" t="e">
        <f t="shared" si="63"/>
        <v>#DIV/0!</v>
      </c>
      <c r="L250" s="18" t="e">
        <f>VLOOKUP(B250,'Table 6'!$A$2:$P$267,16,FALSE)</f>
        <v>#N/A</v>
      </c>
      <c r="M250" s="35" t="str">
        <f t="shared" si="54"/>
        <v/>
      </c>
      <c r="N250" s="35" t="str">
        <f t="shared" si="64"/>
        <v/>
      </c>
      <c r="O250" s="36" t="e">
        <f>HLOOKUP($Q$1,'Table 6'!$A$2:$P$267,B250,FALSE)</f>
        <v>#REF!</v>
      </c>
      <c r="P250" s="35" t="str">
        <f t="shared" si="55"/>
        <v/>
      </c>
      <c r="Q250" s="35" t="str">
        <f t="shared" si="65"/>
        <v/>
      </c>
    </row>
    <row r="251" spans="1:17" s="126" customFormat="1" ht="14.25" customHeight="1">
      <c r="A251" s="143" t="str">
        <f>IF('Values-Valeurs'!A248="","",'Values-Valeurs'!A248)</f>
        <v/>
      </c>
      <c r="B251" s="123" t="e">
        <f>VLOOKUP(A251,Variables!$A:$D,2,FALSE)</f>
        <v>#N/A</v>
      </c>
      <c r="C251" s="175" t="e">
        <f>VLOOKUP(A251,Variables!$A:$D,3,FALSE)</f>
        <v>#N/A</v>
      </c>
      <c r="D251" s="26">
        <f>'Values-Valeurs'!B248</f>
        <v>0</v>
      </c>
      <c r="E251" s="26">
        <f>'Values-Valeurs'!C248</f>
        <v>0</v>
      </c>
      <c r="F251" s="26">
        <f>'Values-Valeurs'!D248</f>
        <v>0</v>
      </c>
      <c r="G251" s="26">
        <f>'Values-Valeurs'!E248</f>
        <v>0</v>
      </c>
      <c r="H251" s="16">
        <f t="shared" si="60"/>
        <v>0</v>
      </c>
      <c r="I251" s="16">
        <f t="shared" si="61"/>
        <v>0</v>
      </c>
      <c r="J251" s="17" t="e">
        <f t="shared" si="62"/>
        <v>#DIV/0!</v>
      </c>
      <c r="K251" s="17" t="e">
        <f t="shared" si="63"/>
        <v>#DIV/0!</v>
      </c>
      <c r="L251" s="18" t="e">
        <f>VLOOKUP(B251,'Table 6'!$A$2:$P$267,16,FALSE)</f>
        <v>#N/A</v>
      </c>
      <c r="M251" s="35" t="str">
        <f t="shared" si="54"/>
        <v/>
      </c>
      <c r="N251" s="35" t="str">
        <f t="shared" si="64"/>
        <v/>
      </c>
      <c r="O251" s="36" t="e">
        <f>HLOOKUP($Q$1,'Table 6'!$A$2:$P$267,B251,FALSE)</f>
        <v>#REF!</v>
      </c>
      <c r="P251" s="35" t="str">
        <f t="shared" si="55"/>
        <v/>
      </c>
      <c r="Q251" s="35" t="str">
        <f t="shared" si="65"/>
        <v/>
      </c>
    </row>
    <row r="252" spans="1:17" s="126" customFormat="1" ht="14.25" customHeight="1">
      <c r="A252" s="143" t="str">
        <f>IF('Values-Valeurs'!A249="","",'Values-Valeurs'!A249)</f>
        <v/>
      </c>
      <c r="B252" s="123" t="e">
        <f>VLOOKUP(A252,Variables!$A:$D,2,FALSE)</f>
        <v>#N/A</v>
      </c>
      <c r="C252" s="175" t="e">
        <f>VLOOKUP(A252,Variables!$A:$D,3,FALSE)</f>
        <v>#N/A</v>
      </c>
      <c r="D252" s="26">
        <f>'Values-Valeurs'!B249</f>
        <v>0</v>
      </c>
      <c r="E252" s="26">
        <f>'Values-Valeurs'!C249</f>
        <v>0</v>
      </c>
      <c r="F252" s="26">
        <f>'Values-Valeurs'!D249</f>
        <v>0</v>
      </c>
      <c r="G252" s="26">
        <f>'Values-Valeurs'!E249</f>
        <v>0</v>
      </c>
      <c r="H252" s="16">
        <f t="shared" si="60"/>
        <v>0</v>
      </c>
      <c r="I252" s="16">
        <f t="shared" si="61"/>
        <v>0</v>
      </c>
      <c r="J252" s="17" t="e">
        <f t="shared" si="62"/>
        <v>#DIV/0!</v>
      </c>
      <c r="K252" s="17" t="e">
        <f t="shared" si="63"/>
        <v>#DIV/0!</v>
      </c>
      <c r="L252" s="18" t="e">
        <f>VLOOKUP(B252,'Table 6'!$A$2:$P$267,16,FALSE)</f>
        <v>#N/A</v>
      </c>
      <c r="M252" s="35" t="str">
        <f t="shared" si="54"/>
        <v/>
      </c>
      <c r="N252" s="35" t="str">
        <f t="shared" si="64"/>
        <v/>
      </c>
      <c r="O252" s="36" t="e">
        <f>HLOOKUP($Q$1,'Table 6'!$A$2:$P$267,B252,FALSE)</f>
        <v>#REF!</v>
      </c>
      <c r="P252" s="35" t="str">
        <f t="shared" si="55"/>
        <v/>
      </c>
      <c r="Q252" s="35" t="str">
        <f t="shared" si="65"/>
        <v/>
      </c>
    </row>
    <row r="253" spans="1:17" s="126" customFormat="1" ht="14.25" customHeight="1">
      <c r="A253" s="143" t="str">
        <f>IF('Values-Valeurs'!A250="","",'Values-Valeurs'!A250)</f>
        <v/>
      </c>
      <c r="B253" s="123" t="e">
        <f>VLOOKUP(A253,Variables!$A:$D,2,FALSE)</f>
        <v>#N/A</v>
      </c>
      <c r="C253" s="175" t="e">
        <f>VLOOKUP(A253,Variables!$A:$D,3,FALSE)</f>
        <v>#N/A</v>
      </c>
      <c r="D253" s="26">
        <f>'Values-Valeurs'!B250</f>
        <v>0</v>
      </c>
      <c r="E253" s="26">
        <f>'Values-Valeurs'!C250</f>
        <v>0</v>
      </c>
      <c r="F253" s="26">
        <f>'Values-Valeurs'!D250</f>
        <v>0</v>
      </c>
      <c r="G253" s="26">
        <f>'Values-Valeurs'!E250</f>
        <v>0</v>
      </c>
      <c r="H253" s="16">
        <f t="shared" si="60"/>
        <v>0</v>
      </c>
      <c r="I253" s="16">
        <f t="shared" si="61"/>
        <v>0</v>
      </c>
      <c r="J253" s="17" t="e">
        <f t="shared" si="62"/>
        <v>#DIV/0!</v>
      </c>
      <c r="K253" s="17" t="e">
        <f t="shared" si="63"/>
        <v>#DIV/0!</v>
      </c>
      <c r="L253" s="18" t="e">
        <f>VLOOKUP(B253,'Table 6'!$A$2:$P$267,16,FALSE)</f>
        <v>#N/A</v>
      </c>
      <c r="M253" s="35" t="str">
        <f t="shared" si="54"/>
        <v/>
      </c>
      <c r="N253" s="35" t="str">
        <f t="shared" si="64"/>
        <v/>
      </c>
      <c r="O253" s="36" t="e">
        <f>HLOOKUP($Q$1,'Table 6'!$A$2:$P$267,B253,FALSE)</f>
        <v>#REF!</v>
      </c>
      <c r="P253" s="35" t="str">
        <f t="shared" si="55"/>
        <v/>
      </c>
      <c r="Q253" s="35" t="str">
        <f t="shared" si="65"/>
        <v/>
      </c>
    </row>
    <row r="254" spans="1:17" s="126" customFormat="1" ht="14.25" customHeight="1">
      <c r="A254" s="143" t="str">
        <f>IF('Values-Valeurs'!A251="","",'Values-Valeurs'!A251)</f>
        <v/>
      </c>
      <c r="B254" s="123" t="e">
        <f>VLOOKUP(A254,Variables!$A:$D,2,FALSE)</f>
        <v>#N/A</v>
      </c>
      <c r="C254" s="175" t="e">
        <f>VLOOKUP(A254,Variables!$A:$D,3,FALSE)</f>
        <v>#N/A</v>
      </c>
      <c r="D254" s="26">
        <f>'Values-Valeurs'!B251</f>
        <v>0</v>
      </c>
      <c r="E254" s="26">
        <f>'Values-Valeurs'!C251</f>
        <v>0</v>
      </c>
      <c r="F254" s="26">
        <f>'Values-Valeurs'!D251</f>
        <v>0</v>
      </c>
      <c r="G254" s="26">
        <f>'Values-Valeurs'!E251</f>
        <v>0</v>
      </c>
      <c r="H254" s="16">
        <f t="shared" si="60"/>
        <v>0</v>
      </c>
      <c r="I254" s="16">
        <f t="shared" si="61"/>
        <v>0</v>
      </c>
      <c r="J254" s="17" t="e">
        <f t="shared" si="62"/>
        <v>#DIV/0!</v>
      </c>
      <c r="K254" s="17" t="e">
        <f t="shared" si="63"/>
        <v>#DIV/0!</v>
      </c>
      <c r="L254" s="18" t="e">
        <f>VLOOKUP(B254,'Table 6'!$A$2:$P$267,16,FALSE)</f>
        <v>#N/A</v>
      </c>
      <c r="M254" s="35" t="str">
        <f t="shared" si="54"/>
        <v/>
      </c>
      <c r="N254" s="35" t="str">
        <f t="shared" si="64"/>
        <v/>
      </c>
      <c r="O254" s="36" t="e">
        <f>HLOOKUP($Q$1,'Table 6'!$A$2:$P$267,B254,FALSE)</f>
        <v>#REF!</v>
      </c>
      <c r="P254" s="35" t="str">
        <f t="shared" si="55"/>
        <v/>
      </c>
      <c r="Q254" s="35" t="str">
        <f t="shared" si="65"/>
        <v/>
      </c>
    </row>
    <row r="255" spans="1:17" s="126" customFormat="1" ht="14.25" customHeight="1">
      <c r="A255" s="143" t="str">
        <f>IF('Values-Valeurs'!A252="","",'Values-Valeurs'!A252)</f>
        <v/>
      </c>
      <c r="B255" s="123" t="e">
        <f>VLOOKUP(A255,Variables!$A:$D,2,FALSE)</f>
        <v>#N/A</v>
      </c>
      <c r="C255" s="175" t="e">
        <f>VLOOKUP(A255,Variables!$A:$D,3,FALSE)</f>
        <v>#N/A</v>
      </c>
      <c r="D255" s="26">
        <f>'Values-Valeurs'!B252</f>
        <v>0</v>
      </c>
      <c r="E255" s="26">
        <f>'Values-Valeurs'!C252</f>
        <v>0</v>
      </c>
      <c r="F255" s="26">
        <f>'Values-Valeurs'!D252</f>
        <v>0</v>
      </c>
      <c r="G255" s="26">
        <f>'Values-Valeurs'!E252</f>
        <v>0</v>
      </c>
      <c r="H255" s="16">
        <f t="shared" si="60"/>
        <v>0</v>
      </c>
      <c r="I255" s="16">
        <f t="shared" si="61"/>
        <v>0</v>
      </c>
      <c r="J255" s="17" t="e">
        <f t="shared" si="62"/>
        <v>#DIV/0!</v>
      </c>
      <c r="K255" s="17" t="e">
        <f t="shared" si="63"/>
        <v>#DIV/0!</v>
      </c>
      <c r="L255" s="18" t="e">
        <f>VLOOKUP(B255,'Table 6'!$A$2:$P$267,16,FALSE)</f>
        <v>#N/A</v>
      </c>
      <c r="M255" s="35" t="str">
        <f t="shared" si="54"/>
        <v/>
      </c>
      <c r="N255" s="35" t="str">
        <f t="shared" si="64"/>
        <v/>
      </c>
      <c r="O255" s="36" t="e">
        <f>HLOOKUP($Q$1,'Table 6'!$A$2:$P$267,B255,FALSE)</f>
        <v>#REF!</v>
      </c>
      <c r="P255" s="35" t="str">
        <f t="shared" si="55"/>
        <v/>
      </c>
      <c r="Q255" s="35" t="str">
        <f t="shared" si="65"/>
        <v/>
      </c>
    </row>
    <row r="256" spans="1:17" s="126" customFormat="1" ht="14.25" customHeight="1">
      <c r="A256" s="143" t="str">
        <f>IF('Values-Valeurs'!A253="","",'Values-Valeurs'!A253)</f>
        <v/>
      </c>
      <c r="B256" s="123" t="e">
        <f>VLOOKUP(A256,Variables!$A:$D,2,FALSE)</f>
        <v>#N/A</v>
      </c>
      <c r="C256" s="175" t="e">
        <f>VLOOKUP(A256,Variables!$A:$D,3,FALSE)</f>
        <v>#N/A</v>
      </c>
      <c r="D256" s="26">
        <f>'Values-Valeurs'!B253</f>
        <v>0</v>
      </c>
      <c r="E256" s="26">
        <f>'Values-Valeurs'!C253</f>
        <v>0</v>
      </c>
      <c r="F256" s="26">
        <f>'Values-Valeurs'!D253</f>
        <v>0</v>
      </c>
      <c r="G256" s="26">
        <f>'Values-Valeurs'!E253</f>
        <v>0</v>
      </c>
      <c r="H256" s="16">
        <f t="shared" si="60"/>
        <v>0</v>
      </c>
      <c r="I256" s="16">
        <f t="shared" si="61"/>
        <v>0</v>
      </c>
      <c r="J256" s="17" t="e">
        <f t="shared" si="62"/>
        <v>#DIV/0!</v>
      </c>
      <c r="K256" s="17" t="e">
        <f t="shared" si="63"/>
        <v>#DIV/0!</v>
      </c>
      <c r="L256" s="18" t="e">
        <f>VLOOKUP(B256,'Table 6'!$A$2:$P$267,16,FALSE)</f>
        <v>#N/A</v>
      </c>
      <c r="M256" s="35" t="str">
        <f t="shared" si="54"/>
        <v/>
      </c>
      <c r="N256" s="35" t="str">
        <f t="shared" si="64"/>
        <v/>
      </c>
      <c r="O256" s="36" t="e">
        <f>HLOOKUP($Q$1,'Table 6'!$A$2:$P$267,B256,FALSE)</f>
        <v>#REF!</v>
      </c>
      <c r="P256" s="35" t="str">
        <f t="shared" si="55"/>
        <v/>
      </c>
      <c r="Q256" s="35" t="str">
        <f t="shared" si="65"/>
        <v/>
      </c>
    </row>
    <row r="257" spans="1:17" s="126" customFormat="1" ht="14.25" customHeight="1">
      <c r="A257" s="143" t="str">
        <f>IF('Values-Valeurs'!A254="","",'Values-Valeurs'!A254)</f>
        <v/>
      </c>
      <c r="B257" s="123" t="e">
        <f>VLOOKUP(A257,Variables!$A:$D,2,FALSE)</f>
        <v>#N/A</v>
      </c>
      <c r="C257" s="175" t="e">
        <f>VLOOKUP(A257,Variables!$A:$D,3,FALSE)</f>
        <v>#N/A</v>
      </c>
      <c r="D257" s="26">
        <f>'Values-Valeurs'!B254</f>
        <v>0</v>
      </c>
      <c r="E257" s="26">
        <f>'Values-Valeurs'!C254</f>
        <v>0</v>
      </c>
      <c r="F257" s="26">
        <f>'Values-Valeurs'!D254</f>
        <v>0</v>
      </c>
      <c r="G257" s="26">
        <f>'Values-Valeurs'!E254</f>
        <v>0</v>
      </c>
      <c r="H257" s="16">
        <f t="shared" si="60"/>
        <v>0</v>
      </c>
      <c r="I257" s="16">
        <f t="shared" si="61"/>
        <v>0</v>
      </c>
      <c r="J257" s="17" t="e">
        <f t="shared" si="62"/>
        <v>#DIV/0!</v>
      </c>
      <c r="K257" s="17" t="e">
        <f t="shared" si="63"/>
        <v>#DIV/0!</v>
      </c>
      <c r="L257" s="18" t="e">
        <f>VLOOKUP(B257,'Table 6'!$A$2:$P$267,16,FALSE)</f>
        <v>#N/A</v>
      </c>
      <c r="M257" s="35" t="str">
        <f t="shared" si="54"/>
        <v/>
      </c>
      <c r="N257" s="35" t="str">
        <f t="shared" si="64"/>
        <v/>
      </c>
      <c r="O257" s="36" t="e">
        <f>HLOOKUP($Q$1,'Table 6'!$A$2:$P$267,B257,FALSE)</f>
        <v>#REF!</v>
      </c>
      <c r="P257" s="35" t="str">
        <f t="shared" si="55"/>
        <v/>
      </c>
      <c r="Q257" s="35" t="str">
        <f t="shared" si="65"/>
        <v/>
      </c>
    </row>
    <row r="258" spans="1:17" s="126" customFormat="1" ht="14.25" customHeight="1">
      <c r="A258" s="143" t="str">
        <f>IF('Values-Valeurs'!A255="","",'Values-Valeurs'!A255)</f>
        <v/>
      </c>
      <c r="B258" s="123" t="e">
        <f>VLOOKUP(A258,Variables!$A:$D,2,FALSE)</f>
        <v>#N/A</v>
      </c>
      <c r="C258" s="175" t="e">
        <f>VLOOKUP(A258,Variables!$A:$D,3,FALSE)</f>
        <v>#N/A</v>
      </c>
      <c r="D258" s="26">
        <f>'Values-Valeurs'!B255</f>
        <v>0</v>
      </c>
      <c r="E258" s="26">
        <f>'Values-Valeurs'!C255</f>
        <v>0</v>
      </c>
      <c r="F258" s="26">
        <f>'Values-Valeurs'!D255</f>
        <v>0</v>
      </c>
      <c r="G258" s="26">
        <f>'Values-Valeurs'!E255</f>
        <v>0</v>
      </c>
      <c r="H258" s="16">
        <f t="shared" si="60"/>
        <v>0</v>
      </c>
      <c r="I258" s="16">
        <f t="shared" si="61"/>
        <v>0</v>
      </c>
      <c r="J258" s="17" t="e">
        <f t="shared" si="62"/>
        <v>#DIV/0!</v>
      </c>
      <c r="K258" s="17" t="e">
        <f t="shared" si="63"/>
        <v>#DIV/0!</v>
      </c>
      <c r="L258" s="18" t="e">
        <f>VLOOKUP(B258,'Table 6'!$A$2:$P$267,16,FALSE)</f>
        <v>#N/A</v>
      </c>
      <c r="M258" s="35" t="str">
        <f t="shared" si="54"/>
        <v/>
      </c>
      <c r="N258" s="35" t="str">
        <f t="shared" si="64"/>
        <v/>
      </c>
      <c r="O258" s="36" t="e">
        <f>HLOOKUP($Q$1,'Table 6'!$A$2:$P$267,B258,FALSE)</f>
        <v>#REF!</v>
      </c>
      <c r="P258" s="35" t="str">
        <f t="shared" si="55"/>
        <v/>
      </c>
      <c r="Q258" s="35" t="str">
        <f t="shared" si="65"/>
        <v/>
      </c>
    </row>
    <row r="259" spans="1:17" s="126" customFormat="1" ht="14.25" customHeight="1">
      <c r="A259" s="143" t="str">
        <f>IF('Values-Valeurs'!A256="","",'Values-Valeurs'!A256)</f>
        <v/>
      </c>
      <c r="B259" s="123" t="e">
        <f>VLOOKUP(A259,Variables!$A:$D,2,FALSE)</f>
        <v>#N/A</v>
      </c>
      <c r="C259" s="175" t="e">
        <f>VLOOKUP(A259,Variables!$A:$D,3,FALSE)</f>
        <v>#N/A</v>
      </c>
      <c r="D259" s="26">
        <f>'Values-Valeurs'!B256</f>
        <v>0</v>
      </c>
      <c r="E259" s="26">
        <f>'Values-Valeurs'!C256</f>
        <v>0</v>
      </c>
      <c r="F259" s="26">
        <f>'Values-Valeurs'!D256</f>
        <v>0</v>
      </c>
      <c r="G259" s="26">
        <f>'Values-Valeurs'!E256</f>
        <v>0</v>
      </c>
      <c r="H259" s="16">
        <f t="shared" si="60"/>
        <v>0</v>
      </c>
      <c r="I259" s="16">
        <f t="shared" si="61"/>
        <v>0</v>
      </c>
      <c r="J259" s="17" t="e">
        <f t="shared" si="62"/>
        <v>#DIV/0!</v>
      </c>
      <c r="K259" s="17" t="e">
        <f t="shared" si="63"/>
        <v>#DIV/0!</v>
      </c>
      <c r="L259" s="18" t="e">
        <f>VLOOKUP(B259,'Table 6'!$A$2:$P$267,16,FALSE)</f>
        <v>#N/A</v>
      </c>
      <c r="M259" s="35" t="str">
        <f t="shared" si="54"/>
        <v/>
      </c>
      <c r="N259" s="35" t="str">
        <f t="shared" si="64"/>
        <v/>
      </c>
      <c r="O259" s="36" t="e">
        <f>HLOOKUP($Q$1,'Table 6'!$A$2:$P$267,B259,FALSE)</f>
        <v>#REF!</v>
      </c>
      <c r="P259" s="35" t="str">
        <f t="shared" si="55"/>
        <v/>
      </c>
      <c r="Q259" s="35" t="str">
        <f t="shared" si="65"/>
        <v/>
      </c>
    </row>
    <row r="260" spans="1:17" s="126" customFormat="1" ht="14.25" customHeight="1">
      <c r="A260" s="143" t="str">
        <f>IF('Values-Valeurs'!A257="","",'Values-Valeurs'!A257)</f>
        <v/>
      </c>
      <c r="B260" s="123" t="e">
        <f>VLOOKUP(A260,Variables!$A:$D,2,FALSE)</f>
        <v>#N/A</v>
      </c>
      <c r="C260" s="175" t="e">
        <f>VLOOKUP(A260,Variables!$A:$D,3,FALSE)</f>
        <v>#N/A</v>
      </c>
      <c r="D260" s="26">
        <f>'Values-Valeurs'!B257</f>
        <v>0</v>
      </c>
      <c r="E260" s="26">
        <f>'Values-Valeurs'!C257</f>
        <v>0</v>
      </c>
      <c r="F260" s="26">
        <f>'Values-Valeurs'!D257</f>
        <v>0</v>
      </c>
      <c r="G260" s="26">
        <f>'Values-Valeurs'!E257</f>
        <v>0</v>
      </c>
      <c r="H260" s="16">
        <f t="shared" si="60"/>
        <v>0</v>
      </c>
      <c r="I260" s="16">
        <f t="shared" si="61"/>
        <v>0</v>
      </c>
      <c r="J260" s="17" t="e">
        <f t="shared" si="62"/>
        <v>#DIV/0!</v>
      </c>
      <c r="K260" s="17" t="e">
        <f t="shared" si="63"/>
        <v>#DIV/0!</v>
      </c>
      <c r="L260" s="18" t="e">
        <f>VLOOKUP(B260,'Table 6'!$A$2:$P$267,16,FALSE)</f>
        <v>#N/A</v>
      </c>
      <c r="M260" s="35" t="str">
        <f t="shared" si="54"/>
        <v/>
      </c>
      <c r="N260" s="35" t="str">
        <f t="shared" si="64"/>
        <v/>
      </c>
      <c r="O260" s="36" t="e">
        <f>HLOOKUP($Q$1,'Table 6'!$A$2:$P$267,B260,FALSE)</f>
        <v>#REF!</v>
      </c>
      <c r="P260" s="35" t="str">
        <f t="shared" si="55"/>
        <v/>
      </c>
      <c r="Q260" s="35" t="str">
        <f t="shared" si="65"/>
        <v/>
      </c>
    </row>
    <row r="261" spans="1:17" s="126" customFormat="1" ht="14.25" customHeight="1">
      <c r="A261" s="143" t="str">
        <f>IF('Values-Valeurs'!A258="","",'Values-Valeurs'!A258)</f>
        <v/>
      </c>
      <c r="B261" s="123" t="e">
        <f>VLOOKUP(A261,Variables!$A:$D,2,FALSE)</f>
        <v>#N/A</v>
      </c>
      <c r="C261" s="175" t="e">
        <f>VLOOKUP(A261,Variables!$A:$D,3,FALSE)</f>
        <v>#N/A</v>
      </c>
      <c r="D261" s="26">
        <f>'Values-Valeurs'!B258</f>
        <v>0</v>
      </c>
      <c r="E261" s="26">
        <f>'Values-Valeurs'!C258</f>
        <v>0</v>
      </c>
      <c r="F261" s="26">
        <f>'Values-Valeurs'!D258</f>
        <v>0</v>
      </c>
      <c r="G261" s="26">
        <f>'Values-Valeurs'!E258</f>
        <v>0</v>
      </c>
      <c r="H261" s="16">
        <f t="shared" si="60"/>
        <v>0</v>
      </c>
      <c r="I261" s="16">
        <f t="shared" si="61"/>
        <v>0</v>
      </c>
      <c r="J261" s="17" t="e">
        <f t="shared" si="62"/>
        <v>#DIV/0!</v>
      </c>
      <c r="K261" s="17" t="e">
        <f t="shared" si="63"/>
        <v>#DIV/0!</v>
      </c>
      <c r="L261" s="18" t="e">
        <f>VLOOKUP(B261,'Table 6'!$A$2:$P$267,16,FALSE)</f>
        <v>#N/A</v>
      </c>
      <c r="M261" s="35" t="str">
        <f t="shared" si="54"/>
        <v/>
      </c>
      <c r="N261" s="35" t="str">
        <f t="shared" si="64"/>
        <v/>
      </c>
      <c r="O261" s="36" t="e">
        <f>HLOOKUP($Q$1,'Table 6'!$A$2:$P$267,B261,FALSE)</f>
        <v>#REF!</v>
      </c>
      <c r="P261" s="35" t="str">
        <f t="shared" si="55"/>
        <v/>
      </c>
      <c r="Q261" s="35" t="str">
        <f t="shared" si="65"/>
        <v/>
      </c>
    </row>
    <row r="262" spans="1:17" s="126" customFormat="1" ht="14.25" customHeight="1">
      <c r="A262" s="143" t="str">
        <f>IF('Values-Valeurs'!A259="","",'Values-Valeurs'!A259)</f>
        <v/>
      </c>
      <c r="B262" s="123" t="e">
        <f>VLOOKUP(A262,Variables!$A:$D,2,FALSE)</f>
        <v>#N/A</v>
      </c>
      <c r="C262" s="175" t="e">
        <f>VLOOKUP(A262,Variables!$A:$D,3,FALSE)</f>
        <v>#N/A</v>
      </c>
      <c r="D262" s="26">
        <f>'Values-Valeurs'!B259</f>
        <v>0</v>
      </c>
      <c r="E262" s="26">
        <f>'Values-Valeurs'!C259</f>
        <v>0</v>
      </c>
      <c r="F262" s="26">
        <f>'Values-Valeurs'!D259</f>
        <v>0</v>
      </c>
      <c r="G262" s="26">
        <f>'Values-Valeurs'!E259</f>
        <v>0</v>
      </c>
      <c r="H262" s="16">
        <f t="shared" si="60"/>
        <v>0</v>
      </c>
      <c r="I262" s="16">
        <f t="shared" si="61"/>
        <v>0</v>
      </c>
      <c r="J262" s="17" t="e">
        <f t="shared" si="62"/>
        <v>#DIV/0!</v>
      </c>
      <c r="K262" s="17" t="e">
        <f t="shared" si="63"/>
        <v>#DIV/0!</v>
      </c>
      <c r="L262" s="18" t="e">
        <f>VLOOKUP(B262,'Table 6'!$A$2:$P$267,16,FALSE)</f>
        <v>#N/A</v>
      </c>
      <c r="M262" s="35" t="str">
        <f t="shared" ref="M262:M325" si="66">IF(I262=0,"",IF(L262="no data","",((IF(AND($H262&lt;=$I262,$H262&gt;=0),BINOMDIST($H262,$I262,L262/100,0),"")))))</f>
        <v/>
      </c>
      <c r="N262" s="35" t="str">
        <f t="shared" si="64"/>
        <v/>
      </c>
      <c r="O262" s="36" t="e">
        <f>HLOOKUP($Q$1,'Table 6'!$A$2:$P$267,B262,FALSE)</f>
        <v>#REF!</v>
      </c>
      <c r="P262" s="35" t="str">
        <f t="shared" ref="P262:P325" si="67">IF(I262=0,"",IF(O262="no data","",(IF(AND($H262&lt;=$I262,$H262&gt;=0),BINOMDIST($H262,$I262,O262/100,0),""))))</f>
        <v/>
      </c>
      <c r="Q262" s="35" t="str">
        <f t="shared" si="65"/>
        <v/>
      </c>
    </row>
    <row r="263" spans="1:17" s="126" customFormat="1" ht="14.25" customHeight="1">
      <c r="A263" s="143" t="str">
        <f>IF('Values-Valeurs'!A260="","",'Values-Valeurs'!A260)</f>
        <v/>
      </c>
      <c r="B263" s="123" t="e">
        <f>VLOOKUP(A263,Variables!$A:$D,2,FALSE)</f>
        <v>#N/A</v>
      </c>
      <c r="C263" s="175" t="e">
        <f>VLOOKUP(A263,Variables!$A:$D,3,FALSE)</f>
        <v>#N/A</v>
      </c>
      <c r="D263" s="26">
        <f>'Values-Valeurs'!B260</f>
        <v>0</v>
      </c>
      <c r="E263" s="26">
        <f>'Values-Valeurs'!C260</f>
        <v>0</v>
      </c>
      <c r="F263" s="26">
        <f>'Values-Valeurs'!D260</f>
        <v>0</v>
      </c>
      <c r="G263" s="26">
        <f>'Values-Valeurs'!E260</f>
        <v>0</v>
      </c>
      <c r="H263" s="16">
        <f t="shared" si="60"/>
        <v>0</v>
      </c>
      <c r="I263" s="16">
        <f t="shared" si="61"/>
        <v>0</v>
      </c>
      <c r="J263" s="17" t="e">
        <f t="shared" si="62"/>
        <v>#DIV/0!</v>
      </c>
      <c r="K263" s="17" t="e">
        <f t="shared" si="63"/>
        <v>#DIV/0!</v>
      </c>
      <c r="L263" s="18" t="e">
        <f>VLOOKUP(B263,'Table 6'!$A$2:$P$267,16,FALSE)</f>
        <v>#N/A</v>
      </c>
      <c r="M263" s="35" t="str">
        <f t="shared" si="66"/>
        <v/>
      </c>
      <c r="N263" s="35" t="str">
        <f t="shared" si="64"/>
        <v/>
      </c>
      <c r="O263" s="36" t="e">
        <f>HLOOKUP($Q$1,'Table 6'!$A$2:$P$267,B263,FALSE)</f>
        <v>#REF!</v>
      </c>
      <c r="P263" s="35" t="str">
        <f t="shared" si="67"/>
        <v/>
      </c>
      <c r="Q263" s="35" t="str">
        <f t="shared" si="65"/>
        <v/>
      </c>
    </row>
    <row r="264" spans="1:17" s="126" customFormat="1" ht="14.25" customHeight="1">
      <c r="A264" s="143" t="str">
        <f>IF('Values-Valeurs'!A261="","",'Values-Valeurs'!A261)</f>
        <v/>
      </c>
      <c r="B264" s="123" t="e">
        <f>VLOOKUP(A264,Variables!$A:$D,2,FALSE)</f>
        <v>#N/A</v>
      </c>
      <c r="C264" s="175" t="e">
        <f>VLOOKUP(A264,Variables!$A:$D,3,FALSE)</f>
        <v>#N/A</v>
      </c>
      <c r="D264" s="26">
        <f>'Values-Valeurs'!B261</f>
        <v>0</v>
      </c>
      <c r="E264" s="26">
        <f>'Values-Valeurs'!C261</f>
        <v>0</v>
      </c>
      <c r="F264" s="26">
        <f>'Values-Valeurs'!D261</f>
        <v>0</v>
      </c>
      <c r="G264" s="26">
        <f>'Values-Valeurs'!E261</f>
        <v>0</v>
      </c>
      <c r="H264" s="16">
        <f t="shared" si="60"/>
        <v>0</v>
      </c>
      <c r="I264" s="16">
        <f t="shared" si="61"/>
        <v>0</v>
      </c>
      <c r="J264" s="17" t="e">
        <f t="shared" si="62"/>
        <v>#DIV/0!</v>
      </c>
      <c r="K264" s="17" t="e">
        <f t="shared" si="63"/>
        <v>#DIV/0!</v>
      </c>
      <c r="L264" s="18" t="e">
        <f>VLOOKUP(B264,'Table 6'!$A$2:$P$267,16,FALSE)</f>
        <v>#N/A</v>
      </c>
      <c r="M264" s="35" t="str">
        <f t="shared" si="66"/>
        <v/>
      </c>
      <c r="N264" s="35" t="str">
        <f t="shared" si="64"/>
        <v/>
      </c>
      <c r="O264" s="36" t="e">
        <f>HLOOKUP($Q$1,'Table 6'!$A$2:$P$267,B264,FALSE)</f>
        <v>#REF!</v>
      </c>
      <c r="P264" s="35" t="str">
        <f t="shared" si="67"/>
        <v/>
      </c>
      <c r="Q264" s="35" t="str">
        <f t="shared" si="65"/>
        <v/>
      </c>
    </row>
    <row r="265" spans="1:17" s="126" customFormat="1" ht="14.25" customHeight="1">
      <c r="A265" s="143" t="str">
        <f>IF('Values-Valeurs'!A262="","",'Values-Valeurs'!A262)</f>
        <v/>
      </c>
      <c r="B265" s="123" t="e">
        <f>VLOOKUP(A265,Variables!$A:$D,2,FALSE)</f>
        <v>#N/A</v>
      </c>
      <c r="C265" s="175" t="e">
        <f>VLOOKUP(A265,Variables!$A:$D,3,FALSE)</f>
        <v>#N/A</v>
      </c>
      <c r="D265" s="26">
        <f>'Values-Valeurs'!B262</f>
        <v>0</v>
      </c>
      <c r="E265" s="26">
        <f>'Values-Valeurs'!C262</f>
        <v>0</v>
      </c>
      <c r="F265" s="26">
        <f>'Values-Valeurs'!D262</f>
        <v>0</v>
      </c>
      <c r="G265" s="26">
        <f>'Values-Valeurs'!E262</f>
        <v>0</v>
      </c>
      <c r="H265" s="16">
        <f t="shared" si="60"/>
        <v>0</v>
      </c>
      <c r="I265" s="16">
        <f t="shared" si="61"/>
        <v>0</v>
      </c>
      <c r="J265" s="17" t="e">
        <f t="shared" si="62"/>
        <v>#DIV/0!</v>
      </c>
      <c r="K265" s="17" t="e">
        <f t="shared" si="63"/>
        <v>#DIV/0!</v>
      </c>
      <c r="L265" s="18" t="e">
        <f>VLOOKUP(B265,'Table 6'!$A$2:$P$267,16,FALSE)</f>
        <v>#N/A</v>
      </c>
      <c r="M265" s="35" t="str">
        <f t="shared" si="66"/>
        <v/>
      </c>
      <c r="N265" s="35" t="str">
        <f t="shared" si="64"/>
        <v/>
      </c>
      <c r="O265" s="36" t="e">
        <f>HLOOKUP($Q$1,'Table 6'!$A$2:$P$267,B265,FALSE)</f>
        <v>#REF!</v>
      </c>
      <c r="P265" s="35" t="str">
        <f t="shared" si="67"/>
        <v/>
      </c>
      <c r="Q265" s="35" t="str">
        <f t="shared" si="65"/>
        <v/>
      </c>
    </row>
    <row r="266" spans="1:17" s="126" customFormat="1" ht="14.25" customHeight="1">
      <c r="A266" s="143" t="str">
        <f>IF('Values-Valeurs'!A263="","",'Values-Valeurs'!A263)</f>
        <v/>
      </c>
      <c r="B266" s="123" t="e">
        <f>VLOOKUP(A266,Variables!$A:$D,2,FALSE)</f>
        <v>#N/A</v>
      </c>
      <c r="C266" s="175" t="e">
        <f>VLOOKUP(A266,Variables!$A:$D,3,FALSE)</f>
        <v>#N/A</v>
      </c>
      <c r="D266" s="26">
        <f>'Values-Valeurs'!B263</f>
        <v>0</v>
      </c>
      <c r="E266" s="26">
        <f>'Values-Valeurs'!C263</f>
        <v>0</v>
      </c>
      <c r="F266" s="26">
        <f>'Values-Valeurs'!D263</f>
        <v>0</v>
      </c>
      <c r="G266" s="26">
        <f>'Values-Valeurs'!E263</f>
        <v>0</v>
      </c>
      <c r="H266" s="16">
        <f t="shared" si="60"/>
        <v>0</v>
      </c>
      <c r="I266" s="16">
        <f t="shared" si="61"/>
        <v>0</v>
      </c>
      <c r="J266" s="17" t="e">
        <f t="shared" si="62"/>
        <v>#DIV/0!</v>
      </c>
      <c r="K266" s="17" t="e">
        <f t="shared" si="63"/>
        <v>#DIV/0!</v>
      </c>
      <c r="L266" s="18" t="e">
        <f>VLOOKUP(B266,'Table 6'!$A$2:$P$267,16,FALSE)</f>
        <v>#N/A</v>
      </c>
      <c r="M266" s="35" t="str">
        <f t="shared" si="66"/>
        <v/>
      </c>
      <c r="N266" s="35" t="str">
        <f t="shared" si="64"/>
        <v/>
      </c>
      <c r="O266" s="36" t="e">
        <f>HLOOKUP($Q$1,'Table 6'!$A$2:$P$267,B266,FALSE)</f>
        <v>#REF!</v>
      </c>
      <c r="P266" s="35" t="str">
        <f t="shared" si="67"/>
        <v/>
      </c>
      <c r="Q266" s="35" t="str">
        <f t="shared" si="65"/>
        <v/>
      </c>
    </row>
    <row r="267" spans="1:17" s="126" customFormat="1" ht="14.25" customHeight="1">
      <c r="A267" s="143" t="str">
        <f>IF('Values-Valeurs'!A264="","",'Values-Valeurs'!A264)</f>
        <v/>
      </c>
      <c r="B267" s="123" t="e">
        <f>VLOOKUP(A267,Variables!$A:$D,2,FALSE)</f>
        <v>#N/A</v>
      </c>
      <c r="C267" s="175" t="e">
        <f>VLOOKUP(A267,Variables!$A:$D,3,FALSE)</f>
        <v>#N/A</v>
      </c>
      <c r="D267" s="26">
        <f>'Values-Valeurs'!B264</f>
        <v>0</v>
      </c>
      <c r="E267" s="26">
        <f>'Values-Valeurs'!C264</f>
        <v>0</v>
      </c>
      <c r="F267" s="26">
        <f>'Values-Valeurs'!D264</f>
        <v>0</v>
      </c>
      <c r="G267" s="26">
        <f>'Values-Valeurs'!E264</f>
        <v>0</v>
      </c>
      <c r="H267" s="16">
        <f t="shared" si="60"/>
        <v>0</v>
      </c>
      <c r="I267" s="16">
        <f t="shared" si="61"/>
        <v>0</v>
      </c>
      <c r="J267" s="17" t="e">
        <f t="shared" si="62"/>
        <v>#DIV/0!</v>
      </c>
      <c r="K267" s="17" t="e">
        <f t="shared" si="63"/>
        <v>#DIV/0!</v>
      </c>
      <c r="L267" s="18" t="e">
        <f>VLOOKUP(B267,'Table 6'!$A$2:$P$267,16,FALSE)</f>
        <v>#N/A</v>
      </c>
      <c r="M267" s="35" t="str">
        <f t="shared" si="66"/>
        <v/>
      </c>
      <c r="N267" s="35" t="str">
        <f t="shared" si="64"/>
        <v/>
      </c>
      <c r="O267" s="36" t="e">
        <f>HLOOKUP($Q$1,'Table 6'!$A$2:$P$267,B267,FALSE)</f>
        <v>#REF!</v>
      </c>
      <c r="P267" s="35" t="str">
        <f t="shared" si="67"/>
        <v/>
      </c>
      <c r="Q267" s="35" t="str">
        <f t="shared" si="65"/>
        <v/>
      </c>
    </row>
    <row r="268" spans="1:17" s="126" customFormat="1" ht="14.25" customHeight="1">
      <c r="A268" s="143" t="str">
        <f>IF('Values-Valeurs'!A265="","",'Values-Valeurs'!A265)</f>
        <v/>
      </c>
      <c r="B268" s="123" t="e">
        <f>VLOOKUP(A268,Variables!$A:$D,2,FALSE)</f>
        <v>#N/A</v>
      </c>
      <c r="C268" s="175" t="e">
        <f>VLOOKUP(A268,Variables!$A:$D,3,FALSE)</f>
        <v>#N/A</v>
      </c>
      <c r="D268" s="26">
        <f>'Values-Valeurs'!B265</f>
        <v>0</v>
      </c>
      <c r="E268" s="26">
        <f>'Values-Valeurs'!C265</f>
        <v>0</v>
      </c>
      <c r="F268" s="26">
        <f>'Values-Valeurs'!D265</f>
        <v>0</v>
      </c>
      <c r="G268" s="26">
        <f>'Values-Valeurs'!E265</f>
        <v>0</v>
      </c>
      <c r="H268" s="16">
        <f t="shared" si="60"/>
        <v>0</v>
      </c>
      <c r="I268" s="16">
        <f t="shared" si="61"/>
        <v>0</v>
      </c>
      <c r="J268" s="17" t="e">
        <f t="shared" si="62"/>
        <v>#DIV/0!</v>
      </c>
      <c r="K268" s="17" t="e">
        <f t="shared" si="63"/>
        <v>#DIV/0!</v>
      </c>
      <c r="L268" s="18" t="e">
        <f>VLOOKUP(B268,'Table 6'!$A$2:$P$267,16,FALSE)</f>
        <v>#N/A</v>
      </c>
      <c r="M268" s="35" t="str">
        <f t="shared" si="66"/>
        <v/>
      </c>
      <c r="N268" s="35" t="str">
        <f t="shared" si="64"/>
        <v/>
      </c>
      <c r="O268" s="36" t="e">
        <f>HLOOKUP($Q$1,'Table 6'!$A$2:$P$267,B268,FALSE)</f>
        <v>#REF!</v>
      </c>
      <c r="P268" s="35" t="str">
        <f t="shared" si="67"/>
        <v/>
      </c>
      <c r="Q268" s="35" t="str">
        <f t="shared" si="65"/>
        <v/>
      </c>
    </row>
    <row r="269" spans="1:17" s="126" customFormat="1" ht="14.25" customHeight="1">
      <c r="A269" s="143" t="str">
        <f>IF('Values-Valeurs'!A266="","",'Values-Valeurs'!A266)</f>
        <v/>
      </c>
      <c r="B269" s="123" t="e">
        <f>VLOOKUP(A269,Variables!$A:$D,2,FALSE)</f>
        <v>#N/A</v>
      </c>
      <c r="C269" s="175" t="e">
        <f>VLOOKUP(A269,Variables!$A:$D,3,FALSE)</f>
        <v>#N/A</v>
      </c>
      <c r="D269" s="26">
        <f>'Values-Valeurs'!B266</f>
        <v>0</v>
      </c>
      <c r="E269" s="26">
        <f>'Values-Valeurs'!C266</f>
        <v>0</v>
      </c>
      <c r="F269" s="26">
        <f>'Values-Valeurs'!D266</f>
        <v>0</v>
      </c>
      <c r="G269" s="26">
        <f>'Values-Valeurs'!E266</f>
        <v>0</v>
      </c>
      <c r="H269" s="16">
        <f t="shared" si="60"/>
        <v>0</v>
      </c>
      <c r="I269" s="16">
        <f t="shared" si="61"/>
        <v>0</v>
      </c>
      <c r="J269" s="17" t="e">
        <f t="shared" si="62"/>
        <v>#DIV/0!</v>
      </c>
      <c r="K269" s="17" t="e">
        <f t="shared" si="63"/>
        <v>#DIV/0!</v>
      </c>
      <c r="L269" s="18" t="e">
        <f>VLOOKUP(B269,'Table 6'!$A$2:$P$267,16,FALSE)</f>
        <v>#N/A</v>
      </c>
      <c r="M269" s="35" t="str">
        <f t="shared" si="66"/>
        <v/>
      </c>
      <c r="N269" s="35" t="str">
        <f t="shared" si="64"/>
        <v/>
      </c>
      <c r="O269" s="36" t="e">
        <f>HLOOKUP($Q$1,'Table 6'!$A$2:$P$267,B269,FALSE)</f>
        <v>#REF!</v>
      </c>
      <c r="P269" s="35" t="str">
        <f t="shared" si="67"/>
        <v/>
      </c>
      <c r="Q269" s="35" t="str">
        <f t="shared" si="65"/>
        <v/>
      </c>
    </row>
    <row r="270" spans="1:17" s="126" customFormat="1" ht="14.25" customHeight="1">
      <c r="A270" s="143" t="str">
        <f>IF('Values-Valeurs'!A267="","",'Values-Valeurs'!A267)</f>
        <v/>
      </c>
      <c r="B270" s="123" t="e">
        <f>VLOOKUP(A270,Variables!$A:$D,2,FALSE)</f>
        <v>#N/A</v>
      </c>
      <c r="C270" s="175" t="e">
        <f>VLOOKUP(A270,Variables!$A:$D,3,FALSE)</f>
        <v>#N/A</v>
      </c>
      <c r="D270" s="26">
        <f>'Values-Valeurs'!B267</f>
        <v>0</v>
      </c>
      <c r="E270" s="26">
        <f>'Values-Valeurs'!C267</f>
        <v>0</v>
      </c>
      <c r="F270" s="26">
        <f>'Values-Valeurs'!D267</f>
        <v>0</v>
      </c>
      <c r="G270" s="26">
        <f>'Values-Valeurs'!E267</f>
        <v>0</v>
      </c>
      <c r="H270" s="16">
        <f t="shared" si="60"/>
        <v>0</v>
      </c>
      <c r="I270" s="16">
        <f t="shared" si="61"/>
        <v>0</v>
      </c>
      <c r="J270" s="17" t="e">
        <f t="shared" si="62"/>
        <v>#DIV/0!</v>
      </c>
      <c r="K270" s="17" t="e">
        <f t="shared" si="63"/>
        <v>#DIV/0!</v>
      </c>
      <c r="L270" s="18" t="e">
        <f>VLOOKUP(B270,'Table 6'!$A$2:$P$267,16,FALSE)</f>
        <v>#N/A</v>
      </c>
      <c r="M270" s="35" t="str">
        <f t="shared" si="66"/>
        <v/>
      </c>
      <c r="N270" s="35" t="str">
        <f t="shared" si="64"/>
        <v/>
      </c>
      <c r="O270" s="36" t="e">
        <f>HLOOKUP($Q$1,'Table 6'!$A$2:$P$267,B270,FALSE)</f>
        <v>#REF!</v>
      </c>
      <c r="P270" s="35" t="str">
        <f t="shared" si="67"/>
        <v/>
      </c>
      <c r="Q270" s="35" t="str">
        <f t="shared" si="65"/>
        <v/>
      </c>
    </row>
    <row r="271" spans="1:17" s="126" customFormat="1" ht="14.25" customHeight="1">
      <c r="A271" s="143" t="str">
        <f>IF('Values-Valeurs'!A268="","",'Values-Valeurs'!A268)</f>
        <v/>
      </c>
      <c r="B271" s="123" t="e">
        <f>VLOOKUP(A271,Variables!$A:$D,2,FALSE)</f>
        <v>#N/A</v>
      </c>
      <c r="C271" s="175" t="e">
        <f>VLOOKUP(A271,Variables!$A:$D,3,FALSE)</f>
        <v>#N/A</v>
      </c>
      <c r="D271" s="26">
        <f>'Values-Valeurs'!B268</f>
        <v>0</v>
      </c>
      <c r="E271" s="26">
        <f>'Values-Valeurs'!C268</f>
        <v>0</v>
      </c>
      <c r="F271" s="26">
        <f>'Values-Valeurs'!D268</f>
        <v>0</v>
      </c>
      <c r="G271" s="26">
        <f>'Values-Valeurs'!E268</f>
        <v>0</v>
      </c>
      <c r="H271" s="16">
        <f t="shared" si="60"/>
        <v>0</v>
      </c>
      <c r="I271" s="16">
        <f t="shared" si="61"/>
        <v>0</v>
      </c>
      <c r="J271" s="17" t="e">
        <f t="shared" si="62"/>
        <v>#DIV/0!</v>
      </c>
      <c r="K271" s="17" t="e">
        <f t="shared" si="63"/>
        <v>#DIV/0!</v>
      </c>
      <c r="L271" s="18" t="e">
        <f>VLOOKUP(B271,'Table 6'!$A$2:$P$267,16,FALSE)</f>
        <v>#N/A</v>
      </c>
      <c r="M271" s="35" t="str">
        <f t="shared" si="66"/>
        <v/>
      </c>
      <c r="N271" s="35" t="str">
        <f t="shared" si="64"/>
        <v/>
      </c>
      <c r="O271" s="36" t="e">
        <f>HLOOKUP($Q$1,'Table 6'!$A$2:$P$267,B271,FALSE)</f>
        <v>#REF!</v>
      </c>
      <c r="P271" s="35" t="str">
        <f t="shared" si="67"/>
        <v/>
      </c>
      <c r="Q271" s="35" t="str">
        <f t="shared" si="65"/>
        <v/>
      </c>
    </row>
    <row r="272" spans="1:17" s="126" customFormat="1" ht="14.25" customHeight="1">
      <c r="A272" s="143" t="str">
        <f>IF('Values-Valeurs'!A269="","",'Values-Valeurs'!A269)</f>
        <v/>
      </c>
      <c r="B272" s="123" t="e">
        <f>VLOOKUP(A272,Variables!$A:$D,2,FALSE)</f>
        <v>#N/A</v>
      </c>
      <c r="C272" s="175" t="e">
        <f>VLOOKUP(A272,Variables!$A:$D,3,FALSE)</f>
        <v>#N/A</v>
      </c>
      <c r="D272" s="26">
        <f>'Values-Valeurs'!B269</f>
        <v>0</v>
      </c>
      <c r="E272" s="26">
        <f>'Values-Valeurs'!C269</f>
        <v>0</v>
      </c>
      <c r="F272" s="26">
        <f>'Values-Valeurs'!D269</f>
        <v>0</v>
      </c>
      <c r="G272" s="26">
        <f>'Values-Valeurs'!E269</f>
        <v>0</v>
      </c>
      <c r="H272" s="16">
        <f t="shared" si="60"/>
        <v>0</v>
      </c>
      <c r="I272" s="16">
        <f t="shared" si="61"/>
        <v>0</v>
      </c>
      <c r="J272" s="17" t="e">
        <f t="shared" si="62"/>
        <v>#DIV/0!</v>
      </c>
      <c r="K272" s="17" t="e">
        <f t="shared" si="63"/>
        <v>#DIV/0!</v>
      </c>
      <c r="L272" s="18" t="e">
        <f>VLOOKUP(B272,'Table 6'!$A$2:$P$267,16,FALSE)</f>
        <v>#N/A</v>
      </c>
      <c r="M272" s="35" t="str">
        <f t="shared" si="66"/>
        <v/>
      </c>
      <c r="N272" s="35" t="str">
        <f t="shared" si="64"/>
        <v/>
      </c>
      <c r="O272" s="36" t="e">
        <f>HLOOKUP($Q$1,'Table 6'!$A$2:$P$267,B272,FALSE)</f>
        <v>#REF!</v>
      </c>
      <c r="P272" s="35" t="str">
        <f t="shared" si="67"/>
        <v/>
      </c>
      <c r="Q272" s="35" t="str">
        <f t="shared" si="65"/>
        <v/>
      </c>
    </row>
    <row r="273" spans="1:17" s="126" customFormat="1" ht="14.25" customHeight="1">
      <c r="A273" s="143" t="str">
        <f>IF('Values-Valeurs'!A270="","",'Values-Valeurs'!A270)</f>
        <v/>
      </c>
      <c r="B273" s="123" t="e">
        <f>VLOOKUP(A273,Variables!$A:$D,2,FALSE)</f>
        <v>#N/A</v>
      </c>
      <c r="C273" s="175" t="e">
        <f>VLOOKUP(A273,Variables!$A:$D,3,FALSE)</f>
        <v>#N/A</v>
      </c>
      <c r="D273" s="26">
        <f>'Values-Valeurs'!B270</f>
        <v>0</v>
      </c>
      <c r="E273" s="26">
        <f>'Values-Valeurs'!C270</f>
        <v>0</v>
      </c>
      <c r="F273" s="26">
        <f>'Values-Valeurs'!D270</f>
        <v>0</v>
      </c>
      <c r="G273" s="26">
        <f>'Values-Valeurs'!E270</f>
        <v>0</v>
      </c>
      <c r="H273" s="16">
        <f t="shared" si="60"/>
        <v>0</v>
      </c>
      <c r="I273" s="16">
        <f t="shared" si="61"/>
        <v>0</v>
      </c>
      <c r="J273" s="17" t="e">
        <f t="shared" si="62"/>
        <v>#DIV/0!</v>
      </c>
      <c r="K273" s="17" t="e">
        <f t="shared" si="63"/>
        <v>#DIV/0!</v>
      </c>
      <c r="L273" s="18" t="e">
        <f>VLOOKUP(B273,'Table 6'!$A$2:$P$267,16,FALSE)</f>
        <v>#N/A</v>
      </c>
      <c r="M273" s="35" t="str">
        <f t="shared" si="66"/>
        <v/>
      </c>
      <c r="N273" s="35" t="str">
        <f t="shared" si="64"/>
        <v/>
      </c>
      <c r="O273" s="36" t="e">
        <f>HLOOKUP($Q$1,'Table 6'!$A$2:$P$267,B273,FALSE)</f>
        <v>#REF!</v>
      </c>
      <c r="P273" s="35" t="str">
        <f t="shared" si="67"/>
        <v/>
      </c>
      <c r="Q273" s="35" t="str">
        <f t="shared" si="65"/>
        <v/>
      </c>
    </row>
    <row r="274" spans="1:17" s="126" customFormat="1" ht="14.25" customHeight="1">
      <c r="A274" s="143" t="str">
        <f>IF('Values-Valeurs'!A271="","",'Values-Valeurs'!A271)</f>
        <v/>
      </c>
      <c r="B274" s="123" t="e">
        <f>VLOOKUP(A274,Variables!$A:$D,2,FALSE)</f>
        <v>#N/A</v>
      </c>
      <c r="C274" s="175" t="e">
        <f>VLOOKUP(A274,Variables!$A:$D,3,FALSE)</f>
        <v>#N/A</v>
      </c>
      <c r="D274" s="26">
        <f>'Values-Valeurs'!B271</f>
        <v>0</v>
      </c>
      <c r="E274" s="26">
        <f>'Values-Valeurs'!C271</f>
        <v>0</v>
      </c>
      <c r="F274" s="26">
        <f>'Values-Valeurs'!D271</f>
        <v>0</v>
      </c>
      <c r="G274" s="26">
        <f>'Values-Valeurs'!E271</f>
        <v>0</v>
      </c>
      <c r="H274" s="16">
        <f t="shared" ref="H274:H337" si="68">D274+E274</f>
        <v>0</v>
      </c>
      <c r="I274" s="16">
        <f t="shared" ref="I274:I337" si="69">D274+E274+F274</f>
        <v>0</v>
      </c>
      <c r="J274" s="17" t="e">
        <f t="shared" ref="J274:J337" si="70">IF((COUNTA(D274)=0),0,(D274)/(D274+F274))</f>
        <v>#DIV/0!</v>
      </c>
      <c r="K274" s="17" t="e">
        <f t="shared" ref="K274:K337" si="71">IF((COUNTA(D274:E274)=0),0,(D274+E274)/(D274+E274+F274))</f>
        <v>#DIV/0!</v>
      </c>
      <c r="L274" s="18" t="e">
        <f>VLOOKUP(B274,'Table 6'!$A$2:$P$267,16,FALSE)</f>
        <v>#N/A</v>
      </c>
      <c r="M274" s="35" t="str">
        <f t="shared" si="66"/>
        <v/>
      </c>
      <c r="N274" s="35" t="str">
        <f t="shared" ref="N274:N337" si="72">IF(I274=0,"",(IF(AND(M274&lt;=0.05,K274*100&gt;L274),"Alert",IF(AND(M274&lt;=0.05,K274*100&lt;L274),"protective",""))))</f>
        <v/>
      </c>
      <c r="O274" s="36" t="e">
        <f>HLOOKUP($Q$1,'Table 6'!$A$2:$P$267,B274,FALSE)</f>
        <v>#REF!</v>
      </c>
      <c r="P274" s="35" t="str">
        <f t="shared" si="67"/>
        <v/>
      </c>
      <c r="Q274" s="35" t="str">
        <f t="shared" ref="Q274:Q337" si="73">IF(I274=0,"",(IF(AND(P274&lt;=0.05,K274*100&gt;O274),"Alert",IF(AND(P274&lt;=0.05,K274*100&lt;O274),"protective",""))))</f>
        <v/>
      </c>
    </row>
    <row r="275" spans="1:17" s="126" customFormat="1" ht="14.25" customHeight="1">
      <c r="A275" s="143" t="str">
        <f>IF('Values-Valeurs'!A272="","",'Values-Valeurs'!A272)</f>
        <v/>
      </c>
      <c r="B275" s="123" t="e">
        <f>VLOOKUP(A275,Variables!$A:$D,2,FALSE)</f>
        <v>#N/A</v>
      </c>
      <c r="C275" s="175" t="e">
        <f>VLOOKUP(A275,Variables!$A:$D,3,FALSE)</f>
        <v>#N/A</v>
      </c>
      <c r="D275" s="26">
        <f>'Values-Valeurs'!B272</f>
        <v>0</v>
      </c>
      <c r="E275" s="26">
        <f>'Values-Valeurs'!C272</f>
        <v>0</v>
      </c>
      <c r="F275" s="26">
        <f>'Values-Valeurs'!D272</f>
        <v>0</v>
      </c>
      <c r="G275" s="26">
        <f>'Values-Valeurs'!E272</f>
        <v>0</v>
      </c>
      <c r="H275" s="16">
        <f t="shared" si="68"/>
        <v>0</v>
      </c>
      <c r="I275" s="16">
        <f t="shared" si="69"/>
        <v>0</v>
      </c>
      <c r="J275" s="17" t="e">
        <f t="shared" si="70"/>
        <v>#DIV/0!</v>
      </c>
      <c r="K275" s="17" t="e">
        <f t="shared" si="71"/>
        <v>#DIV/0!</v>
      </c>
      <c r="L275" s="18" t="e">
        <f>VLOOKUP(B275,'Table 6'!$A$2:$P$267,16,FALSE)</f>
        <v>#N/A</v>
      </c>
      <c r="M275" s="35" t="str">
        <f t="shared" si="66"/>
        <v/>
      </c>
      <c r="N275" s="35" t="str">
        <f t="shared" si="72"/>
        <v/>
      </c>
      <c r="O275" s="36" t="e">
        <f>HLOOKUP($Q$1,'Table 6'!$A$2:$P$267,B275,FALSE)</f>
        <v>#REF!</v>
      </c>
      <c r="P275" s="35" t="str">
        <f t="shared" si="67"/>
        <v/>
      </c>
      <c r="Q275" s="35" t="str">
        <f t="shared" si="73"/>
        <v/>
      </c>
    </row>
    <row r="276" spans="1:17" s="126" customFormat="1" ht="14.25" customHeight="1">
      <c r="A276" s="143" t="str">
        <f>IF('Values-Valeurs'!A273="","",'Values-Valeurs'!A273)</f>
        <v/>
      </c>
      <c r="B276" s="123" t="e">
        <f>VLOOKUP(A276,Variables!$A:$D,2,FALSE)</f>
        <v>#N/A</v>
      </c>
      <c r="C276" s="175" t="e">
        <f>VLOOKUP(A276,Variables!$A:$D,3,FALSE)</f>
        <v>#N/A</v>
      </c>
      <c r="D276" s="26">
        <f>'Values-Valeurs'!B273</f>
        <v>0</v>
      </c>
      <c r="E276" s="26">
        <f>'Values-Valeurs'!C273</f>
        <v>0</v>
      </c>
      <c r="F276" s="26">
        <f>'Values-Valeurs'!D273</f>
        <v>0</v>
      </c>
      <c r="G276" s="26">
        <f>'Values-Valeurs'!E273</f>
        <v>0</v>
      </c>
      <c r="H276" s="16">
        <f t="shared" si="68"/>
        <v>0</v>
      </c>
      <c r="I276" s="16">
        <f t="shared" si="69"/>
        <v>0</v>
      </c>
      <c r="J276" s="17" t="e">
        <f t="shared" si="70"/>
        <v>#DIV/0!</v>
      </c>
      <c r="K276" s="17" t="e">
        <f t="shared" si="71"/>
        <v>#DIV/0!</v>
      </c>
      <c r="L276" s="18" t="e">
        <f>VLOOKUP(B276,'Table 6'!$A$2:$P$267,16,FALSE)</f>
        <v>#N/A</v>
      </c>
      <c r="M276" s="35" t="str">
        <f t="shared" si="66"/>
        <v/>
      </c>
      <c r="N276" s="35" t="str">
        <f t="shared" si="72"/>
        <v/>
      </c>
      <c r="O276" s="36" t="e">
        <f>HLOOKUP($Q$1,'Table 6'!$A$2:$P$267,B276,FALSE)</f>
        <v>#REF!</v>
      </c>
      <c r="P276" s="35" t="str">
        <f t="shared" si="67"/>
        <v/>
      </c>
      <c r="Q276" s="35" t="str">
        <f t="shared" si="73"/>
        <v/>
      </c>
    </row>
    <row r="277" spans="1:17" s="126" customFormat="1" ht="14.25" customHeight="1">
      <c r="A277" s="143" t="str">
        <f>IF('Values-Valeurs'!A274="","",'Values-Valeurs'!A274)</f>
        <v/>
      </c>
      <c r="B277" s="123" t="e">
        <f>VLOOKUP(A277,Variables!$A:$D,2,FALSE)</f>
        <v>#N/A</v>
      </c>
      <c r="C277" s="175" t="e">
        <f>VLOOKUP(A277,Variables!$A:$D,3,FALSE)</f>
        <v>#N/A</v>
      </c>
      <c r="D277" s="26">
        <f>'Values-Valeurs'!B274</f>
        <v>0</v>
      </c>
      <c r="E277" s="26">
        <f>'Values-Valeurs'!C274</f>
        <v>0</v>
      </c>
      <c r="F277" s="26">
        <f>'Values-Valeurs'!D274</f>
        <v>0</v>
      </c>
      <c r="G277" s="26">
        <f>'Values-Valeurs'!E274</f>
        <v>0</v>
      </c>
      <c r="H277" s="16">
        <f t="shared" si="68"/>
        <v>0</v>
      </c>
      <c r="I277" s="16">
        <f t="shared" si="69"/>
        <v>0</v>
      </c>
      <c r="J277" s="17" t="e">
        <f t="shared" si="70"/>
        <v>#DIV/0!</v>
      </c>
      <c r="K277" s="17" t="e">
        <f t="shared" si="71"/>
        <v>#DIV/0!</v>
      </c>
      <c r="L277" s="18" t="e">
        <f>VLOOKUP(B277,'Table 6'!$A$2:$P$267,16,FALSE)</f>
        <v>#N/A</v>
      </c>
      <c r="M277" s="35" t="str">
        <f t="shared" si="66"/>
        <v/>
      </c>
      <c r="N277" s="35" t="str">
        <f t="shared" si="72"/>
        <v/>
      </c>
      <c r="O277" s="36" t="e">
        <f>HLOOKUP($Q$1,'Table 6'!$A$2:$P$267,B277,FALSE)</f>
        <v>#REF!</v>
      </c>
      <c r="P277" s="35" t="str">
        <f t="shared" si="67"/>
        <v/>
      </c>
      <c r="Q277" s="35" t="str">
        <f t="shared" si="73"/>
        <v/>
      </c>
    </row>
    <row r="278" spans="1:17" s="126" customFormat="1" ht="14.25" customHeight="1">
      <c r="A278" s="143" t="str">
        <f>IF('Values-Valeurs'!A275="","",'Values-Valeurs'!A275)</f>
        <v/>
      </c>
      <c r="B278" s="123" t="e">
        <f>VLOOKUP(A278,Variables!$A:$D,2,FALSE)</f>
        <v>#N/A</v>
      </c>
      <c r="C278" s="175" t="e">
        <f>VLOOKUP(A278,Variables!$A:$D,3,FALSE)</f>
        <v>#N/A</v>
      </c>
      <c r="D278" s="26">
        <f>'Values-Valeurs'!B275</f>
        <v>0</v>
      </c>
      <c r="E278" s="26">
        <f>'Values-Valeurs'!C275</f>
        <v>0</v>
      </c>
      <c r="F278" s="26">
        <f>'Values-Valeurs'!D275</f>
        <v>0</v>
      </c>
      <c r="G278" s="26">
        <f>'Values-Valeurs'!E275</f>
        <v>0</v>
      </c>
      <c r="H278" s="16">
        <f t="shared" si="68"/>
        <v>0</v>
      </c>
      <c r="I278" s="16">
        <f t="shared" si="69"/>
        <v>0</v>
      </c>
      <c r="J278" s="17" t="e">
        <f t="shared" si="70"/>
        <v>#DIV/0!</v>
      </c>
      <c r="K278" s="17" t="e">
        <f t="shared" si="71"/>
        <v>#DIV/0!</v>
      </c>
      <c r="L278" s="18" t="e">
        <f>VLOOKUP(B278,'Table 6'!$A$2:$P$267,16,FALSE)</f>
        <v>#N/A</v>
      </c>
      <c r="M278" s="35" t="str">
        <f t="shared" si="66"/>
        <v/>
      </c>
      <c r="N278" s="35" t="str">
        <f t="shared" si="72"/>
        <v/>
      </c>
      <c r="O278" s="36" t="e">
        <f>HLOOKUP($Q$1,'Table 6'!$A$2:$P$267,B278,FALSE)</f>
        <v>#REF!</v>
      </c>
      <c r="P278" s="35" t="str">
        <f t="shared" si="67"/>
        <v/>
      </c>
      <c r="Q278" s="35" t="str">
        <f t="shared" si="73"/>
        <v/>
      </c>
    </row>
    <row r="279" spans="1:17" s="126" customFormat="1" ht="14.25" customHeight="1">
      <c r="A279" s="143" t="str">
        <f>IF('Values-Valeurs'!A276="","",'Values-Valeurs'!A276)</f>
        <v/>
      </c>
      <c r="B279" s="123" t="e">
        <f>VLOOKUP(A279,Variables!$A:$D,2,FALSE)</f>
        <v>#N/A</v>
      </c>
      <c r="C279" s="175" t="e">
        <f>VLOOKUP(A279,Variables!$A:$D,3,FALSE)</f>
        <v>#N/A</v>
      </c>
      <c r="D279" s="26">
        <f>'Values-Valeurs'!B276</f>
        <v>0</v>
      </c>
      <c r="E279" s="26">
        <f>'Values-Valeurs'!C276</f>
        <v>0</v>
      </c>
      <c r="F279" s="26">
        <f>'Values-Valeurs'!D276</f>
        <v>0</v>
      </c>
      <c r="G279" s="26">
        <f>'Values-Valeurs'!E276</f>
        <v>0</v>
      </c>
      <c r="H279" s="16">
        <f t="shared" si="68"/>
        <v>0</v>
      </c>
      <c r="I279" s="16">
        <f t="shared" si="69"/>
        <v>0</v>
      </c>
      <c r="J279" s="17" t="e">
        <f t="shared" si="70"/>
        <v>#DIV/0!</v>
      </c>
      <c r="K279" s="17" t="e">
        <f t="shared" si="71"/>
        <v>#DIV/0!</v>
      </c>
      <c r="L279" s="18" t="e">
        <f>VLOOKUP(B279,'Table 6'!$A$2:$P$267,16,FALSE)</f>
        <v>#N/A</v>
      </c>
      <c r="M279" s="35" t="str">
        <f t="shared" si="66"/>
        <v/>
      </c>
      <c r="N279" s="35" t="str">
        <f t="shared" si="72"/>
        <v/>
      </c>
      <c r="O279" s="36" t="e">
        <f>HLOOKUP($Q$1,'Table 6'!$A$2:$P$267,B279,FALSE)</f>
        <v>#REF!</v>
      </c>
      <c r="P279" s="35" t="str">
        <f t="shared" si="67"/>
        <v/>
      </c>
      <c r="Q279" s="35" t="str">
        <f t="shared" si="73"/>
        <v/>
      </c>
    </row>
    <row r="280" spans="1:17" s="126" customFormat="1" ht="14.25" customHeight="1">
      <c r="A280" s="143" t="str">
        <f>IF('Values-Valeurs'!A277="","",'Values-Valeurs'!A277)</f>
        <v/>
      </c>
      <c r="B280" s="123" t="e">
        <f>VLOOKUP(A280,Variables!$A:$D,2,FALSE)</f>
        <v>#N/A</v>
      </c>
      <c r="C280" s="175" t="e">
        <f>VLOOKUP(A280,Variables!$A:$D,3,FALSE)</f>
        <v>#N/A</v>
      </c>
      <c r="D280" s="26">
        <f>'Values-Valeurs'!B277</f>
        <v>0</v>
      </c>
      <c r="E280" s="26">
        <f>'Values-Valeurs'!C277</f>
        <v>0</v>
      </c>
      <c r="F280" s="26">
        <f>'Values-Valeurs'!D277</f>
        <v>0</v>
      </c>
      <c r="G280" s="26">
        <f>'Values-Valeurs'!E277</f>
        <v>0</v>
      </c>
      <c r="H280" s="16">
        <f t="shared" si="68"/>
        <v>0</v>
      </c>
      <c r="I280" s="16">
        <f t="shared" si="69"/>
        <v>0</v>
      </c>
      <c r="J280" s="17" t="e">
        <f t="shared" si="70"/>
        <v>#DIV/0!</v>
      </c>
      <c r="K280" s="17" t="e">
        <f t="shared" si="71"/>
        <v>#DIV/0!</v>
      </c>
      <c r="L280" s="18" t="e">
        <f>VLOOKUP(B280,'Table 6'!$A$2:$P$267,16,FALSE)</f>
        <v>#N/A</v>
      </c>
      <c r="M280" s="35" t="str">
        <f t="shared" si="66"/>
        <v/>
      </c>
      <c r="N280" s="35" t="str">
        <f t="shared" si="72"/>
        <v/>
      </c>
      <c r="O280" s="36" t="e">
        <f>HLOOKUP($Q$1,'Table 6'!$A$2:$P$267,B280,FALSE)</f>
        <v>#REF!</v>
      </c>
      <c r="P280" s="35" t="str">
        <f t="shared" si="67"/>
        <v/>
      </c>
      <c r="Q280" s="35" t="str">
        <f t="shared" si="73"/>
        <v/>
      </c>
    </row>
    <row r="281" spans="1:17" s="126" customFormat="1" ht="14.25" customHeight="1">
      <c r="A281" s="143" t="str">
        <f>IF('Values-Valeurs'!A278="","",'Values-Valeurs'!A278)</f>
        <v/>
      </c>
      <c r="B281" s="123" t="e">
        <f>VLOOKUP(A281,Variables!$A:$D,2,FALSE)</f>
        <v>#N/A</v>
      </c>
      <c r="C281" s="175" t="e">
        <f>VLOOKUP(A281,Variables!$A:$D,3,FALSE)</f>
        <v>#N/A</v>
      </c>
      <c r="D281" s="26">
        <f>'Values-Valeurs'!B278</f>
        <v>0</v>
      </c>
      <c r="E281" s="26">
        <f>'Values-Valeurs'!C278</f>
        <v>0</v>
      </c>
      <c r="F281" s="26">
        <f>'Values-Valeurs'!D278</f>
        <v>0</v>
      </c>
      <c r="G281" s="26">
        <f>'Values-Valeurs'!E278</f>
        <v>0</v>
      </c>
      <c r="H281" s="16">
        <f t="shared" si="68"/>
        <v>0</v>
      </c>
      <c r="I281" s="16">
        <f t="shared" si="69"/>
        <v>0</v>
      </c>
      <c r="J281" s="17" t="e">
        <f t="shared" si="70"/>
        <v>#DIV/0!</v>
      </c>
      <c r="K281" s="17" t="e">
        <f t="shared" si="71"/>
        <v>#DIV/0!</v>
      </c>
      <c r="L281" s="18" t="e">
        <f>VLOOKUP(B281,'Table 6'!$A$2:$P$267,16,FALSE)</f>
        <v>#N/A</v>
      </c>
      <c r="M281" s="35" t="str">
        <f t="shared" si="66"/>
        <v/>
      </c>
      <c r="N281" s="35" t="str">
        <f t="shared" si="72"/>
        <v/>
      </c>
      <c r="O281" s="36" t="e">
        <f>HLOOKUP($Q$1,'Table 6'!$A$2:$P$267,B281,FALSE)</f>
        <v>#REF!</v>
      </c>
      <c r="P281" s="35" t="str">
        <f t="shared" si="67"/>
        <v/>
      </c>
      <c r="Q281" s="35" t="str">
        <f t="shared" si="73"/>
        <v/>
      </c>
    </row>
    <row r="282" spans="1:17" s="126" customFormat="1" ht="14.25" customHeight="1">
      <c r="A282" s="143" t="str">
        <f>IF('Values-Valeurs'!A279="","",'Values-Valeurs'!A279)</f>
        <v/>
      </c>
      <c r="B282" s="123" t="e">
        <f>VLOOKUP(A282,Variables!$A:$D,2,FALSE)</f>
        <v>#N/A</v>
      </c>
      <c r="C282" s="175" t="e">
        <f>VLOOKUP(A282,Variables!$A:$D,3,FALSE)</f>
        <v>#N/A</v>
      </c>
      <c r="D282" s="26">
        <f>'Values-Valeurs'!B279</f>
        <v>0</v>
      </c>
      <c r="E282" s="26">
        <f>'Values-Valeurs'!C279</f>
        <v>0</v>
      </c>
      <c r="F282" s="26">
        <f>'Values-Valeurs'!D279</f>
        <v>0</v>
      </c>
      <c r="G282" s="26">
        <f>'Values-Valeurs'!E279</f>
        <v>0</v>
      </c>
      <c r="H282" s="16">
        <f t="shared" si="68"/>
        <v>0</v>
      </c>
      <c r="I282" s="16">
        <f t="shared" si="69"/>
        <v>0</v>
      </c>
      <c r="J282" s="17" t="e">
        <f t="shared" si="70"/>
        <v>#DIV/0!</v>
      </c>
      <c r="K282" s="17" t="e">
        <f t="shared" si="71"/>
        <v>#DIV/0!</v>
      </c>
      <c r="L282" s="18" t="e">
        <f>VLOOKUP(B282,'Table 6'!$A$2:$P$267,16,FALSE)</f>
        <v>#N/A</v>
      </c>
      <c r="M282" s="35" t="str">
        <f t="shared" si="66"/>
        <v/>
      </c>
      <c r="N282" s="35" t="str">
        <f t="shared" si="72"/>
        <v/>
      </c>
      <c r="O282" s="36" t="e">
        <f>HLOOKUP($Q$1,'Table 6'!$A$2:$P$267,B282,FALSE)</f>
        <v>#REF!</v>
      </c>
      <c r="P282" s="35" t="str">
        <f t="shared" si="67"/>
        <v/>
      </c>
      <c r="Q282" s="35" t="str">
        <f t="shared" si="73"/>
        <v/>
      </c>
    </row>
    <row r="283" spans="1:17" s="126" customFormat="1" ht="14.25" customHeight="1">
      <c r="A283" s="143" t="str">
        <f>IF('Values-Valeurs'!A280="","",'Values-Valeurs'!A280)</f>
        <v/>
      </c>
      <c r="B283" s="123" t="e">
        <f>VLOOKUP(A283,Variables!$A:$D,2,FALSE)</f>
        <v>#N/A</v>
      </c>
      <c r="C283" s="175" t="e">
        <f>VLOOKUP(A283,Variables!$A:$D,3,FALSE)</f>
        <v>#N/A</v>
      </c>
      <c r="D283" s="26">
        <f>'Values-Valeurs'!B280</f>
        <v>0</v>
      </c>
      <c r="E283" s="26">
        <f>'Values-Valeurs'!C280</f>
        <v>0</v>
      </c>
      <c r="F283" s="26">
        <f>'Values-Valeurs'!D280</f>
        <v>0</v>
      </c>
      <c r="G283" s="26">
        <f>'Values-Valeurs'!E280</f>
        <v>0</v>
      </c>
      <c r="H283" s="16">
        <f t="shared" si="68"/>
        <v>0</v>
      </c>
      <c r="I283" s="16">
        <f t="shared" si="69"/>
        <v>0</v>
      </c>
      <c r="J283" s="17" t="e">
        <f t="shared" si="70"/>
        <v>#DIV/0!</v>
      </c>
      <c r="K283" s="17" t="e">
        <f t="shared" si="71"/>
        <v>#DIV/0!</v>
      </c>
      <c r="L283" s="18" t="e">
        <f>VLOOKUP(B283,'Table 6'!$A$2:$P$267,16,FALSE)</f>
        <v>#N/A</v>
      </c>
      <c r="M283" s="35" t="str">
        <f t="shared" si="66"/>
        <v/>
      </c>
      <c r="N283" s="35" t="str">
        <f t="shared" si="72"/>
        <v/>
      </c>
      <c r="O283" s="36" t="e">
        <f>HLOOKUP($Q$1,'Table 6'!$A$2:$P$267,B283,FALSE)</f>
        <v>#REF!</v>
      </c>
      <c r="P283" s="35" t="str">
        <f t="shared" si="67"/>
        <v/>
      </c>
      <c r="Q283" s="35" t="str">
        <f t="shared" si="73"/>
        <v/>
      </c>
    </row>
    <row r="284" spans="1:17" s="126" customFormat="1" ht="14.25" customHeight="1">
      <c r="A284" s="143" t="str">
        <f>IF('Values-Valeurs'!A281="","",'Values-Valeurs'!A281)</f>
        <v/>
      </c>
      <c r="B284" s="123" t="e">
        <f>VLOOKUP(A284,Variables!$A:$D,2,FALSE)</f>
        <v>#N/A</v>
      </c>
      <c r="C284" s="175" t="e">
        <f>VLOOKUP(A284,Variables!$A:$D,3,FALSE)</f>
        <v>#N/A</v>
      </c>
      <c r="D284" s="26">
        <f>'Values-Valeurs'!B281</f>
        <v>0</v>
      </c>
      <c r="E284" s="26">
        <f>'Values-Valeurs'!C281</f>
        <v>0</v>
      </c>
      <c r="F284" s="26">
        <f>'Values-Valeurs'!D281</f>
        <v>0</v>
      </c>
      <c r="G284" s="26">
        <f>'Values-Valeurs'!E281</f>
        <v>0</v>
      </c>
      <c r="H284" s="16">
        <f t="shared" si="68"/>
        <v>0</v>
      </c>
      <c r="I284" s="16">
        <f t="shared" si="69"/>
        <v>0</v>
      </c>
      <c r="J284" s="17" t="e">
        <f t="shared" si="70"/>
        <v>#DIV/0!</v>
      </c>
      <c r="K284" s="17" t="e">
        <f t="shared" si="71"/>
        <v>#DIV/0!</v>
      </c>
      <c r="L284" s="18" t="e">
        <f>VLOOKUP(B284,'Table 6'!$A$2:$P$267,16,FALSE)</f>
        <v>#N/A</v>
      </c>
      <c r="M284" s="35" t="str">
        <f t="shared" si="66"/>
        <v/>
      </c>
      <c r="N284" s="35" t="str">
        <f t="shared" si="72"/>
        <v/>
      </c>
      <c r="O284" s="36" t="e">
        <f>HLOOKUP($Q$1,'Table 6'!$A$2:$P$267,B284,FALSE)</f>
        <v>#REF!</v>
      </c>
      <c r="P284" s="35" t="str">
        <f t="shared" si="67"/>
        <v/>
      </c>
      <c r="Q284" s="35" t="str">
        <f t="shared" si="73"/>
        <v/>
      </c>
    </row>
    <row r="285" spans="1:17" s="126" customFormat="1" ht="14.25" customHeight="1">
      <c r="A285" s="143" t="str">
        <f>IF('Values-Valeurs'!A282="","",'Values-Valeurs'!A282)</f>
        <v/>
      </c>
      <c r="B285" s="123" t="e">
        <f>VLOOKUP(A285,Variables!$A:$D,2,FALSE)</f>
        <v>#N/A</v>
      </c>
      <c r="C285" s="175" t="e">
        <f>VLOOKUP(A285,Variables!$A:$D,3,FALSE)</f>
        <v>#N/A</v>
      </c>
      <c r="D285" s="26">
        <f>'Values-Valeurs'!B282</f>
        <v>0</v>
      </c>
      <c r="E285" s="26">
        <f>'Values-Valeurs'!C282</f>
        <v>0</v>
      </c>
      <c r="F285" s="26">
        <f>'Values-Valeurs'!D282</f>
        <v>0</v>
      </c>
      <c r="G285" s="26">
        <f>'Values-Valeurs'!E282</f>
        <v>0</v>
      </c>
      <c r="H285" s="16">
        <f t="shared" si="68"/>
        <v>0</v>
      </c>
      <c r="I285" s="16">
        <f t="shared" si="69"/>
        <v>0</v>
      </c>
      <c r="J285" s="17" t="e">
        <f t="shared" si="70"/>
        <v>#DIV/0!</v>
      </c>
      <c r="K285" s="17" t="e">
        <f t="shared" si="71"/>
        <v>#DIV/0!</v>
      </c>
      <c r="L285" s="18" t="e">
        <f>VLOOKUP(B285,'Table 6'!$A$2:$P$267,16,FALSE)</f>
        <v>#N/A</v>
      </c>
      <c r="M285" s="35" t="str">
        <f t="shared" si="66"/>
        <v/>
      </c>
      <c r="N285" s="35" t="str">
        <f t="shared" si="72"/>
        <v/>
      </c>
      <c r="O285" s="36" t="e">
        <f>HLOOKUP($Q$1,'Table 6'!$A$2:$P$267,B285,FALSE)</f>
        <v>#REF!</v>
      </c>
      <c r="P285" s="35" t="str">
        <f t="shared" si="67"/>
        <v/>
      </c>
      <c r="Q285" s="35" t="str">
        <f t="shared" si="73"/>
        <v/>
      </c>
    </row>
    <row r="286" spans="1:17" s="126" customFormat="1" ht="14.25" customHeight="1">
      <c r="A286" s="143" t="str">
        <f>IF('Values-Valeurs'!A283="","",'Values-Valeurs'!A283)</f>
        <v/>
      </c>
      <c r="B286" s="123" t="e">
        <f>VLOOKUP(A286,Variables!$A:$D,2,FALSE)</f>
        <v>#N/A</v>
      </c>
      <c r="C286" s="175" t="e">
        <f>VLOOKUP(A286,Variables!$A:$D,3,FALSE)</f>
        <v>#N/A</v>
      </c>
      <c r="D286" s="26">
        <f>'Values-Valeurs'!B283</f>
        <v>0</v>
      </c>
      <c r="E286" s="26">
        <f>'Values-Valeurs'!C283</f>
        <v>0</v>
      </c>
      <c r="F286" s="26">
        <f>'Values-Valeurs'!D283</f>
        <v>0</v>
      </c>
      <c r="G286" s="26">
        <f>'Values-Valeurs'!E283</f>
        <v>0</v>
      </c>
      <c r="H286" s="16">
        <f t="shared" si="68"/>
        <v>0</v>
      </c>
      <c r="I286" s="16">
        <f t="shared" si="69"/>
        <v>0</v>
      </c>
      <c r="J286" s="17" t="e">
        <f t="shared" si="70"/>
        <v>#DIV/0!</v>
      </c>
      <c r="K286" s="17" t="e">
        <f t="shared" si="71"/>
        <v>#DIV/0!</v>
      </c>
      <c r="L286" s="18" t="e">
        <f>VLOOKUP(B286,'Table 6'!$A$2:$P$267,16,FALSE)</f>
        <v>#N/A</v>
      </c>
      <c r="M286" s="35" t="str">
        <f t="shared" si="66"/>
        <v/>
      </c>
      <c r="N286" s="35" t="str">
        <f t="shared" si="72"/>
        <v/>
      </c>
      <c r="O286" s="36" t="e">
        <f>HLOOKUP($Q$1,'Table 6'!$A$2:$P$267,B286,FALSE)</f>
        <v>#REF!</v>
      </c>
      <c r="P286" s="35" t="str">
        <f t="shared" si="67"/>
        <v/>
      </c>
      <c r="Q286" s="35" t="str">
        <f t="shared" si="73"/>
        <v/>
      </c>
    </row>
    <row r="287" spans="1:17" s="126" customFormat="1" ht="14.25" customHeight="1">
      <c r="A287" s="143" t="str">
        <f>IF('Values-Valeurs'!A284="","",'Values-Valeurs'!A284)</f>
        <v/>
      </c>
      <c r="B287" s="123" t="e">
        <f>VLOOKUP(A287,Variables!$A:$D,2,FALSE)</f>
        <v>#N/A</v>
      </c>
      <c r="C287" s="175" t="e">
        <f>VLOOKUP(A287,Variables!$A:$D,3,FALSE)</f>
        <v>#N/A</v>
      </c>
      <c r="D287" s="26">
        <f>'Values-Valeurs'!B284</f>
        <v>0</v>
      </c>
      <c r="E287" s="26">
        <f>'Values-Valeurs'!C284</f>
        <v>0</v>
      </c>
      <c r="F287" s="26">
        <f>'Values-Valeurs'!D284</f>
        <v>0</v>
      </c>
      <c r="G287" s="26">
        <f>'Values-Valeurs'!E284</f>
        <v>0</v>
      </c>
      <c r="H287" s="16">
        <f t="shared" si="68"/>
        <v>0</v>
      </c>
      <c r="I287" s="16">
        <f t="shared" si="69"/>
        <v>0</v>
      </c>
      <c r="J287" s="17" t="e">
        <f t="shared" si="70"/>
        <v>#DIV/0!</v>
      </c>
      <c r="K287" s="17" t="e">
        <f t="shared" si="71"/>
        <v>#DIV/0!</v>
      </c>
      <c r="L287" s="18" t="e">
        <f>VLOOKUP(B287,'Table 6'!$A$2:$P$267,16,FALSE)</f>
        <v>#N/A</v>
      </c>
      <c r="M287" s="35" t="str">
        <f t="shared" si="66"/>
        <v/>
      </c>
      <c r="N287" s="35" t="str">
        <f t="shared" si="72"/>
        <v/>
      </c>
      <c r="O287" s="36" t="e">
        <f>HLOOKUP($Q$1,'Table 6'!$A$2:$P$267,B287,FALSE)</f>
        <v>#REF!</v>
      </c>
      <c r="P287" s="35" t="str">
        <f t="shared" si="67"/>
        <v/>
      </c>
      <c r="Q287" s="35" t="str">
        <f t="shared" si="73"/>
        <v/>
      </c>
    </row>
    <row r="288" spans="1:17" s="126" customFormat="1" ht="14.25" customHeight="1">
      <c r="A288" s="143" t="str">
        <f>IF('Values-Valeurs'!A285="","",'Values-Valeurs'!A285)</f>
        <v/>
      </c>
      <c r="B288" s="123" t="e">
        <f>VLOOKUP(A288,Variables!$A:$D,2,FALSE)</f>
        <v>#N/A</v>
      </c>
      <c r="C288" s="175" t="e">
        <f>VLOOKUP(A288,Variables!$A:$D,3,FALSE)</f>
        <v>#N/A</v>
      </c>
      <c r="D288" s="26">
        <f>'Values-Valeurs'!B285</f>
        <v>0</v>
      </c>
      <c r="E288" s="26">
        <f>'Values-Valeurs'!C285</f>
        <v>0</v>
      </c>
      <c r="F288" s="26">
        <f>'Values-Valeurs'!D285</f>
        <v>0</v>
      </c>
      <c r="G288" s="26">
        <f>'Values-Valeurs'!E285</f>
        <v>0</v>
      </c>
      <c r="H288" s="16">
        <f t="shared" si="68"/>
        <v>0</v>
      </c>
      <c r="I288" s="16">
        <f t="shared" si="69"/>
        <v>0</v>
      </c>
      <c r="J288" s="17" t="e">
        <f t="shared" si="70"/>
        <v>#DIV/0!</v>
      </c>
      <c r="K288" s="17" t="e">
        <f t="shared" si="71"/>
        <v>#DIV/0!</v>
      </c>
      <c r="L288" s="18" t="e">
        <f>VLOOKUP(B288,'Table 6'!$A$2:$P$267,16,FALSE)</f>
        <v>#N/A</v>
      </c>
      <c r="M288" s="35" t="str">
        <f t="shared" si="66"/>
        <v/>
      </c>
      <c r="N288" s="35" t="str">
        <f t="shared" si="72"/>
        <v/>
      </c>
      <c r="O288" s="36" t="e">
        <f>HLOOKUP($Q$1,'Table 6'!$A$2:$P$267,B288,FALSE)</f>
        <v>#REF!</v>
      </c>
      <c r="P288" s="35" t="str">
        <f t="shared" si="67"/>
        <v/>
      </c>
      <c r="Q288" s="35" t="str">
        <f t="shared" si="73"/>
        <v/>
      </c>
    </row>
    <row r="289" spans="1:17" s="126" customFormat="1" ht="14.25" customHeight="1">
      <c r="A289" s="143" t="str">
        <f>IF('Values-Valeurs'!A286="","",'Values-Valeurs'!A286)</f>
        <v/>
      </c>
      <c r="B289" s="123" t="e">
        <f>VLOOKUP(A289,Variables!$A:$D,2,FALSE)</f>
        <v>#N/A</v>
      </c>
      <c r="C289" s="175" t="e">
        <f>VLOOKUP(A289,Variables!$A:$D,3,FALSE)</f>
        <v>#N/A</v>
      </c>
      <c r="D289" s="26">
        <f>'Values-Valeurs'!B286</f>
        <v>0</v>
      </c>
      <c r="E289" s="26">
        <f>'Values-Valeurs'!C286</f>
        <v>0</v>
      </c>
      <c r="F289" s="26">
        <f>'Values-Valeurs'!D286</f>
        <v>0</v>
      </c>
      <c r="G289" s="26">
        <f>'Values-Valeurs'!E286</f>
        <v>0</v>
      </c>
      <c r="H289" s="16">
        <f t="shared" si="68"/>
        <v>0</v>
      </c>
      <c r="I289" s="16">
        <f t="shared" si="69"/>
        <v>0</v>
      </c>
      <c r="J289" s="17" t="e">
        <f t="shared" si="70"/>
        <v>#DIV/0!</v>
      </c>
      <c r="K289" s="17" t="e">
        <f t="shared" si="71"/>
        <v>#DIV/0!</v>
      </c>
      <c r="L289" s="18" t="e">
        <f>VLOOKUP(B289,'Table 6'!$A$2:$P$267,16,FALSE)</f>
        <v>#N/A</v>
      </c>
      <c r="M289" s="35" t="str">
        <f t="shared" si="66"/>
        <v/>
      </c>
      <c r="N289" s="35" t="str">
        <f t="shared" si="72"/>
        <v/>
      </c>
      <c r="O289" s="36" t="e">
        <f>HLOOKUP($Q$1,'Table 6'!$A$2:$P$267,B289,FALSE)</f>
        <v>#REF!</v>
      </c>
      <c r="P289" s="35" t="str">
        <f t="shared" si="67"/>
        <v/>
      </c>
      <c r="Q289" s="35" t="str">
        <f t="shared" si="73"/>
        <v/>
      </c>
    </row>
    <row r="290" spans="1:17" s="126" customFormat="1" ht="14.25" customHeight="1">
      <c r="A290" s="143" t="str">
        <f>IF('Values-Valeurs'!A287="","",'Values-Valeurs'!A287)</f>
        <v/>
      </c>
      <c r="B290" s="123" t="e">
        <f>VLOOKUP(A290,Variables!$A:$D,2,FALSE)</f>
        <v>#N/A</v>
      </c>
      <c r="C290" s="175" t="e">
        <f>VLOOKUP(A290,Variables!$A:$D,3,FALSE)</f>
        <v>#N/A</v>
      </c>
      <c r="D290" s="26">
        <f>'Values-Valeurs'!B287</f>
        <v>0</v>
      </c>
      <c r="E290" s="26">
        <f>'Values-Valeurs'!C287</f>
        <v>0</v>
      </c>
      <c r="F290" s="26">
        <f>'Values-Valeurs'!D287</f>
        <v>0</v>
      </c>
      <c r="G290" s="26">
        <f>'Values-Valeurs'!E287</f>
        <v>0</v>
      </c>
      <c r="H290" s="16">
        <f t="shared" si="68"/>
        <v>0</v>
      </c>
      <c r="I290" s="16">
        <f t="shared" si="69"/>
        <v>0</v>
      </c>
      <c r="J290" s="17" t="e">
        <f t="shared" si="70"/>
        <v>#DIV/0!</v>
      </c>
      <c r="K290" s="17" t="e">
        <f t="shared" si="71"/>
        <v>#DIV/0!</v>
      </c>
      <c r="L290" s="18" t="e">
        <f>VLOOKUP(B290,'Table 6'!$A$2:$P$267,16,FALSE)</f>
        <v>#N/A</v>
      </c>
      <c r="M290" s="35" t="str">
        <f t="shared" si="66"/>
        <v/>
      </c>
      <c r="N290" s="35" t="str">
        <f t="shared" si="72"/>
        <v/>
      </c>
      <c r="O290" s="36" t="e">
        <f>HLOOKUP($Q$1,'Table 6'!$A$2:$P$267,B290,FALSE)</f>
        <v>#REF!</v>
      </c>
      <c r="P290" s="35" t="str">
        <f t="shared" si="67"/>
        <v/>
      </c>
      <c r="Q290" s="35" t="str">
        <f t="shared" si="73"/>
        <v/>
      </c>
    </row>
    <row r="291" spans="1:17" s="126" customFormat="1" ht="14.25" customHeight="1">
      <c r="A291" s="143" t="str">
        <f>IF('Values-Valeurs'!A288="","",'Values-Valeurs'!A288)</f>
        <v/>
      </c>
      <c r="B291" s="123" t="e">
        <f>VLOOKUP(A291,Variables!$A:$D,2,FALSE)</f>
        <v>#N/A</v>
      </c>
      <c r="C291" s="175" t="e">
        <f>VLOOKUP(A291,Variables!$A:$D,3,FALSE)</f>
        <v>#N/A</v>
      </c>
      <c r="D291" s="26">
        <f>'Values-Valeurs'!B288</f>
        <v>0</v>
      </c>
      <c r="E291" s="26">
        <f>'Values-Valeurs'!C288</f>
        <v>0</v>
      </c>
      <c r="F291" s="26">
        <f>'Values-Valeurs'!D288</f>
        <v>0</v>
      </c>
      <c r="G291" s="26">
        <f>'Values-Valeurs'!E288</f>
        <v>0</v>
      </c>
      <c r="H291" s="16">
        <f t="shared" si="68"/>
        <v>0</v>
      </c>
      <c r="I291" s="16">
        <f t="shared" si="69"/>
        <v>0</v>
      </c>
      <c r="J291" s="17" t="e">
        <f t="shared" si="70"/>
        <v>#DIV/0!</v>
      </c>
      <c r="K291" s="17" t="e">
        <f t="shared" si="71"/>
        <v>#DIV/0!</v>
      </c>
      <c r="L291" s="18" t="e">
        <f>VLOOKUP(B291,'Table 6'!$A$2:$P$267,16,FALSE)</f>
        <v>#N/A</v>
      </c>
      <c r="M291" s="35" t="str">
        <f t="shared" si="66"/>
        <v/>
      </c>
      <c r="N291" s="35" t="str">
        <f t="shared" si="72"/>
        <v/>
      </c>
      <c r="O291" s="36" t="e">
        <f>HLOOKUP($Q$1,'Table 6'!$A$2:$P$267,B291,FALSE)</f>
        <v>#REF!</v>
      </c>
      <c r="P291" s="35" t="str">
        <f t="shared" si="67"/>
        <v/>
      </c>
      <c r="Q291" s="35" t="str">
        <f t="shared" si="73"/>
        <v/>
      </c>
    </row>
    <row r="292" spans="1:17" s="126" customFormat="1" ht="14.25" customHeight="1">
      <c r="A292" s="143" t="str">
        <f>IF('Values-Valeurs'!A289="","",'Values-Valeurs'!A289)</f>
        <v/>
      </c>
      <c r="B292" s="123" t="e">
        <f>VLOOKUP(A292,Variables!$A:$D,2,FALSE)</f>
        <v>#N/A</v>
      </c>
      <c r="C292" s="175" t="e">
        <f>VLOOKUP(A292,Variables!$A:$D,3,FALSE)</f>
        <v>#N/A</v>
      </c>
      <c r="D292" s="26">
        <f>'Values-Valeurs'!B289</f>
        <v>0</v>
      </c>
      <c r="E292" s="26">
        <f>'Values-Valeurs'!C289</f>
        <v>0</v>
      </c>
      <c r="F292" s="26">
        <f>'Values-Valeurs'!D289</f>
        <v>0</v>
      </c>
      <c r="G292" s="26">
        <f>'Values-Valeurs'!E289</f>
        <v>0</v>
      </c>
      <c r="H292" s="16">
        <f t="shared" si="68"/>
        <v>0</v>
      </c>
      <c r="I292" s="16">
        <f t="shared" si="69"/>
        <v>0</v>
      </c>
      <c r="J292" s="17" t="e">
        <f t="shared" si="70"/>
        <v>#DIV/0!</v>
      </c>
      <c r="K292" s="17" t="e">
        <f t="shared" si="71"/>
        <v>#DIV/0!</v>
      </c>
      <c r="L292" s="18" t="e">
        <f>VLOOKUP(B292,'Table 6'!$A$2:$P$267,16,FALSE)</f>
        <v>#N/A</v>
      </c>
      <c r="M292" s="35" t="str">
        <f t="shared" si="66"/>
        <v/>
      </c>
      <c r="N292" s="35" t="str">
        <f t="shared" si="72"/>
        <v/>
      </c>
      <c r="O292" s="36" t="e">
        <f>HLOOKUP($Q$1,'Table 6'!$A$2:$P$267,B292,FALSE)</f>
        <v>#REF!</v>
      </c>
      <c r="P292" s="35" t="str">
        <f t="shared" si="67"/>
        <v/>
      </c>
      <c r="Q292" s="35" t="str">
        <f t="shared" si="73"/>
        <v/>
      </c>
    </row>
    <row r="293" spans="1:17" s="126" customFormat="1" ht="14.25" customHeight="1">
      <c r="A293" s="143" t="str">
        <f>IF('Values-Valeurs'!A290="","",'Values-Valeurs'!A290)</f>
        <v/>
      </c>
      <c r="B293" s="123" t="e">
        <f>VLOOKUP(A293,Variables!$A:$D,2,FALSE)</f>
        <v>#N/A</v>
      </c>
      <c r="C293" s="175" t="e">
        <f>VLOOKUP(A293,Variables!$A:$D,3,FALSE)</f>
        <v>#N/A</v>
      </c>
      <c r="D293" s="26">
        <f>'Values-Valeurs'!B290</f>
        <v>0</v>
      </c>
      <c r="E293" s="26">
        <f>'Values-Valeurs'!C290</f>
        <v>0</v>
      </c>
      <c r="F293" s="26">
        <f>'Values-Valeurs'!D290</f>
        <v>0</v>
      </c>
      <c r="G293" s="26">
        <f>'Values-Valeurs'!E290</f>
        <v>0</v>
      </c>
      <c r="H293" s="16">
        <f t="shared" si="68"/>
        <v>0</v>
      </c>
      <c r="I293" s="16">
        <f t="shared" si="69"/>
        <v>0</v>
      </c>
      <c r="J293" s="17" t="e">
        <f t="shared" si="70"/>
        <v>#DIV/0!</v>
      </c>
      <c r="K293" s="17" t="e">
        <f t="shared" si="71"/>
        <v>#DIV/0!</v>
      </c>
      <c r="L293" s="18" t="e">
        <f>VLOOKUP(B293,'Table 6'!$A$2:$P$267,16,FALSE)</f>
        <v>#N/A</v>
      </c>
      <c r="M293" s="35" t="str">
        <f t="shared" si="66"/>
        <v/>
      </c>
      <c r="N293" s="35" t="str">
        <f t="shared" si="72"/>
        <v/>
      </c>
      <c r="O293" s="36" t="e">
        <f>HLOOKUP($Q$1,'Table 6'!$A$2:$P$267,B293,FALSE)</f>
        <v>#REF!</v>
      </c>
      <c r="P293" s="35" t="str">
        <f t="shared" si="67"/>
        <v/>
      </c>
      <c r="Q293" s="35" t="str">
        <f t="shared" si="73"/>
        <v/>
      </c>
    </row>
    <row r="294" spans="1:17" s="126" customFormat="1" ht="14.25" customHeight="1">
      <c r="A294" s="143" t="str">
        <f>IF('Values-Valeurs'!A291="","",'Values-Valeurs'!A291)</f>
        <v/>
      </c>
      <c r="B294" s="123" t="e">
        <f>VLOOKUP(A294,Variables!$A:$D,2,FALSE)</f>
        <v>#N/A</v>
      </c>
      <c r="C294" s="175" t="e">
        <f>VLOOKUP(A294,Variables!$A:$D,3,FALSE)</f>
        <v>#N/A</v>
      </c>
      <c r="D294" s="26">
        <f>'Values-Valeurs'!B291</f>
        <v>0</v>
      </c>
      <c r="E294" s="26">
        <f>'Values-Valeurs'!C291</f>
        <v>0</v>
      </c>
      <c r="F294" s="26">
        <f>'Values-Valeurs'!D291</f>
        <v>0</v>
      </c>
      <c r="G294" s="26">
        <f>'Values-Valeurs'!E291</f>
        <v>0</v>
      </c>
      <c r="H294" s="16">
        <f t="shared" si="68"/>
        <v>0</v>
      </c>
      <c r="I294" s="16">
        <f t="shared" si="69"/>
        <v>0</v>
      </c>
      <c r="J294" s="17" t="e">
        <f t="shared" si="70"/>
        <v>#DIV/0!</v>
      </c>
      <c r="K294" s="17" t="e">
        <f t="shared" si="71"/>
        <v>#DIV/0!</v>
      </c>
      <c r="L294" s="18" t="e">
        <f>VLOOKUP(B294,'Table 6'!$A$2:$P$267,16,FALSE)</f>
        <v>#N/A</v>
      </c>
      <c r="M294" s="35" t="str">
        <f t="shared" si="66"/>
        <v/>
      </c>
      <c r="N294" s="35" t="str">
        <f t="shared" si="72"/>
        <v/>
      </c>
      <c r="O294" s="36" t="e">
        <f>HLOOKUP($Q$1,'Table 6'!$A$2:$P$267,B294,FALSE)</f>
        <v>#REF!</v>
      </c>
      <c r="P294" s="35" t="str">
        <f t="shared" si="67"/>
        <v/>
      </c>
      <c r="Q294" s="35" t="str">
        <f t="shared" si="73"/>
        <v/>
      </c>
    </row>
    <row r="295" spans="1:17" s="126" customFormat="1" ht="14.25" customHeight="1">
      <c r="A295" s="143" t="str">
        <f>IF('Values-Valeurs'!A292="","",'Values-Valeurs'!A292)</f>
        <v/>
      </c>
      <c r="B295" s="123" t="e">
        <f>VLOOKUP(A295,Variables!$A:$D,2,FALSE)</f>
        <v>#N/A</v>
      </c>
      <c r="C295" s="175" t="e">
        <f>VLOOKUP(A295,Variables!$A:$D,3,FALSE)</f>
        <v>#N/A</v>
      </c>
      <c r="D295" s="26">
        <f>'Values-Valeurs'!B292</f>
        <v>0</v>
      </c>
      <c r="E295" s="26">
        <f>'Values-Valeurs'!C292</f>
        <v>0</v>
      </c>
      <c r="F295" s="26">
        <f>'Values-Valeurs'!D292</f>
        <v>0</v>
      </c>
      <c r="G295" s="26">
        <f>'Values-Valeurs'!E292</f>
        <v>0</v>
      </c>
      <c r="H295" s="16">
        <f t="shared" si="68"/>
        <v>0</v>
      </c>
      <c r="I295" s="16">
        <f t="shared" si="69"/>
        <v>0</v>
      </c>
      <c r="J295" s="17" t="e">
        <f t="shared" si="70"/>
        <v>#DIV/0!</v>
      </c>
      <c r="K295" s="17" t="e">
        <f t="shared" si="71"/>
        <v>#DIV/0!</v>
      </c>
      <c r="L295" s="18" t="e">
        <f>VLOOKUP(B295,'Table 6'!$A$2:$P$267,16,FALSE)</f>
        <v>#N/A</v>
      </c>
      <c r="M295" s="35" t="str">
        <f t="shared" si="66"/>
        <v/>
      </c>
      <c r="N295" s="35" t="str">
        <f t="shared" si="72"/>
        <v/>
      </c>
      <c r="O295" s="36" t="e">
        <f>HLOOKUP($Q$1,'Table 6'!$A$2:$P$267,B295,FALSE)</f>
        <v>#REF!</v>
      </c>
      <c r="P295" s="35" t="str">
        <f t="shared" si="67"/>
        <v/>
      </c>
      <c r="Q295" s="35" t="str">
        <f t="shared" si="73"/>
        <v/>
      </c>
    </row>
    <row r="296" spans="1:17" s="126" customFormat="1" ht="14.25" customHeight="1">
      <c r="A296" s="143" t="str">
        <f>IF('Values-Valeurs'!A293="","",'Values-Valeurs'!A293)</f>
        <v/>
      </c>
      <c r="B296" s="123" t="e">
        <f>VLOOKUP(A296,Variables!$A:$D,2,FALSE)</f>
        <v>#N/A</v>
      </c>
      <c r="C296" s="175" t="e">
        <f>VLOOKUP(A296,Variables!$A:$D,3,FALSE)</f>
        <v>#N/A</v>
      </c>
      <c r="D296" s="26">
        <f>'Values-Valeurs'!B293</f>
        <v>0</v>
      </c>
      <c r="E296" s="26">
        <f>'Values-Valeurs'!C293</f>
        <v>0</v>
      </c>
      <c r="F296" s="26">
        <f>'Values-Valeurs'!D293</f>
        <v>0</v>
      </c>
      <c r="G296" s="26">
        <f>'Values-Valeurs'!E293</f>
        <v>0</v>
      </c>
      <c r="H296" s="16">
        <f t="shared" si="68"/>
        <v>0</v>
      </c>
      <c r="I296" s="16">
        <f t="shared" si="69"/>
        <v>0</v>
      </c>
      <c r="J296" s="17" t="e">
        <f t="shared" si="70"/>
        <v>#DIV/0!</v>
      </c>
      <c r="K296" s="17" t="e">
        <f t="shared" si="71"/>
        <v>#DIV/0!</v>
      </c>
      <c r="L296" s="18" t="e">
        <f>VLOOKUP(B296,'Table 6'!$A$2:$P$267,16,FALSE)</f>
        <v>#N/A</v>
      </c>
      <c r="M296" s="35" t="str">
        <f t="shared" si="66"/>
        <v/>
      </c>
      <c r="N296" s="35" t="str">
        <f t="shared" si="72"/>
        <v/>
      </c>
      <c r="O296" s="36" t="e">
        <f>HLOOKUP($Q$1,'Table 6'!$A$2:$P$267,B296,FALSE)</f>
        <v>#REF!</v>
      </c>
      <c r="P296" s="35" t="str">
        <f t="shared" si="67"/>
        <v/>
      </c>
      <c r="Q296" s="35" t="str">
        <f t="shared" si="73"/>
        <v/>
      </c>
    </row>
    <row r="297" spans="1:17" s="126" customFormat="1" ht="14.25" customHeight="1">
      <c r="A297" s="143" t="str">
        <f>IF('Values-Valeurs'!A294="","",'Values-Valeurs'!A294)</f>
        <v/>
      </c>
      <c r="B297" s="123" t="e">
        <f>VLOOKUP(A297,Variables!$A:$D,2,FALSE)</f>
        <v>#N/A</v>
      </c>
      <c r="C297" s="175" t="e">
        <f>VLOOKUP(A297,Variables!$A:$D,3,FALSE)</f>
        <v>#N/A</v>
      </c>
      <c r="D297" s="26">
        <f>'Values-Valeurs'!B294</f>
        <v>0</v>
      </c>
      <c r="E297" s="26">
        <f>'Values-Valeurs'!C294</f>
        <v>0</v>
      </c>
      <c r="F297" s="26">
        <f>'Values-Valeurs'!D294</f>
        <v>0</v>
      </c>
      <c r="G297" s="26">
        <f>'Values-Valeurs'!E294</f>
        <v>0</v>
      </c>
      <c r="H297" s="16">
        <f t="shared" si="68"/>
        <v>0</v>
      </c>
      <c r="I297" s="16">
        <f t="shared" si="69"/>
        <v>0</v>
      </c>
      <c r="J297" s="17" t="e">
        <f t="shared" si="70"/>
        <v>#DIV/0!</v>
      </c>
      <c r="K297" s="17" t="e">
        <f t="shared" si="71"/>
        <v>#DIV/0!</v>
      </c>
      <c r="L297" s="18" t="e">
        <f>VLOOKUP(B297,'Table 6'!$A$2:$P$267,16,FALSE)</f>
        <v>#N/A</v>
      </c>
      <c r="M297" s="35" t="str">
        <f t="shared" si="66"/>
        <v/>
      </c>
      <c r="N297" s="35" t="str">
        <f t="shared" si="72"/>
        <v/>
      </c>
      <c r="O297" s="36" t="e">
        <f>HLOOKUP($Q$1,'Table 6'!$A$2:$P$267,B297,FALSE)</f>
        <v>#REF!</v>
      </c>
      <c r="P297" s="35" t="str">
        <f t="shared" si="67"/>
        <v/>
      </c>
      <c r="Q297" s="35" t="str">
        <f t="shared" si="73"/>
        <v/>
      </c>
    </row>
    <row r="298" spans="1:17" s="126" customFormat="1" ht="14.25" customHeight="1">
      <c r="A298" s="143" t="str">
        <f>IF('Values-Valeurs'!A295="","",'Values-Valeurs'!A295)</f>
        <v/>
      </c>
      <c r="B298" s="123" t="e">
        <f>VLOOKUP(A298,Variables!$A:$D,2,FALSE)</f>
        <v>#N/A</v>
      </c>
      <c r="C298" s="175" t="e">
        <f>VLOOKUP(A298,Variables!$A:$D,3,FALSE)</f>
        <v>#N/A</v>
      </c>
      <c r="D298" s="26">
        <f>'Values-Valeurs'!B295</f>
        <v>0</v>
      </c>
      <c r="E298" s="26">
        <f>'Values-Valeurs'!C295</f>
        <v>0</v>
      </c>
      <c r="F298" s="26">
        <f>'Values-Valeurs'!D295</f>
        <v>0</v>
      </c>
      <c r="G298" s="26">
        <f>'Values-Valeurs'!E295</f>
        <v>0</v>
      </c>
      <c r="H298" s="16">
        <f t="shared" si="68"/>
        <v>0</v>
      </c>
      <c r="I298" s="16">
        <f t="shared" si="69"/>
        <v>0</v>
      </c>
      <c r="J298" s="17" t="e">
        <f t="shared" si="70"/>
        <v>#DIV/0!</v>
      </c>
      <c r="K298" s="17" t="e">
        <f t="shared" si="71"/>
        <v>#DIV/0!</v>
      </c>
      <c r="L298" s="18" t="e">
        <f>VLOOKUP(B298,'Table 6'!$A$2:$P$267,16,FALSE)</f>
        <v>#N/A</v>
      </c>
      <c r="M298" s="35" t="str">
        <f t="shared" si="66"/>
        <v/>
      </c>
      <c r="N298" s="35" t="str">
        <f t="shared" si="72"/>
        <v/>
      </c>
      <c r="O298" s="36" t="e">
        <f>HLOOKUP($Q$1,'Table 6'!$A$2:$P$267,B298,FALSE)</f>
        <v>#REF!</v>
      </c>
      <c r="P298" s="35" t="str">
        <f t="shared" si="67"/>
        <v/>
      </c>
      <c r="Q298" s="35" t="str">
        <f t="shared" si="73"/>
        <v/>
      </c>
    </row>
    <row r="299" spans="1:17" s="126" customFormat="1" ht="14.25" customHeight="1">
      <c r="A299" s="143" t="str">
        <f>IF('Values-Valeurs'!A296="","",'Values-Valeurs'!A296)</f>
        <v/>
      </c>
      <c r="B299" s="123" t="e">
        <f>VLOOKUP(A299,Variables!$A:$D,2,FALSE)</f>
        <v>#N/A</v>
      </c>
      <c r="C299" s="175" t="e">
        <f>VLOOKUP(A299,Variables!$A:$D,3,FALSE)</f>
        <v>#N/A</v>
      </c>
      <c r="D299" s="26">
        <f>'Values-Valeurs'!B296</f>
        <v>0</v>
      </c>
      <c r="E299" s="26">
        <f>'Values-Valeurs'!C296</f>
        <v>0</v>
      </c>
      <c r="F299" s="26">
        <f>'Values-Valeurs'!D296</f>
        <v>0</v>
      </c>
      <c r="G299" s="26">
        <f>'Values-Valeurs'!E296</f>
        <v>0</v>
      </c>
      <c r="H299" s="16">
        <f t="shared" si="68"/>
        <v>0</v>
      </c>
      <c r="I299" s="16">
        <f t="shared" si="69"/>
        <v>0</v>
      </c>
      <c r="J299" s="17" t="e">
        <f t="shared" si="70"/>
        <v>#DIV/0!</v>
      </c>
      <c r="K299" s="17" t="e">
        <f t="shared" si="71"/>
        <v>#DIV/0!</v>
      </c>
      <c r="L299" s="18" t="e">
        <f>VLOOKUP(B299,'Table 6'!$A$2:$P$267,16,FALSE)</f>
        <v>#N/A</v>
      </c>
      <c r="M299" s="35" t="str">
        <f t="shared" si="66"/>
        <v/>
      </c>
      <c r="N299" s="35" t="str">
        <f t="shared" si="72"/>
        <v/>
      </c>
      <c r="O299" s="36" t="e">
        <f>HLOOKUP($Q$1,'Table 6'!$A$2:$P$267,B299,FALSE)</f>
        <v>#REF!</v>
      </c>
      <c r="P299" s="35" t="str">
        <f t="shared" si="67"/>
        <v/>
      </c>
      <c r="Q299" s="35" t="str">
        <f t="shared" si="73"/>
        <v/>
      </c>
    </row>
    <row r="300" spans="1:17" s="126" customFormat="1" ht="14.25" customHeight="1">
      <c r="A300" s="143" t="str">
        <f>IF('Values-Valeurs'!A297="","",'Values-Valeurs'!A297)</f>
        <v/>
      </c>
      <c r="B300" s="123" t="e">
        <f>VLOOKUP(A300,Variables!$A:$D,2,FALSE)</f>
        <v>#N/A</v>
      </c>
      <c r="C300" s="175" t="e">
        <f>VLOOKUP(A300,Variables!$A:$D,3,FALSE)</f>
        <v>#N/A</v>
      </c>
      <c r="D300" s="26">
        <f>'Values-Valeurs'!B297</f>
        <v>0</v>
      </c>
      <c r="E300" s="26">
        <f>'Values-Valeurs'!C297</f>
        <v>0</v>
      </c>
      <c r="F300" s="26">
        <f>'Values-Valeurs'!D297</f>
        <v>0</v>
      </c>
      <c r="G300" s="26">
        <f>'Values-Valeurs'!E297</f>
        <v>0</v>
      </c>
      <c r="H300" s="16">
        <f t="shared" si="68"/>
        <v>0</v>
      </c>
      <c r="I300" s="16">
        <f t="shared" si="69"/>
        <v>0</v>
      </c>
      <c r="J300" s="17" t="e">
        <f t="shared" si="70"/>
        <v>#DIV/0!</v>
      </c>
      <c r="K300" s="17" t="e">
        <f t="shared" si="71"/>
        <v>#DIV/0!</v>
      </c>
      <c r="L300" s="18" t="e">
        <f>VLOOKUP(B300,'Table 6'!$A$2:$P$267,16,FALSE)</f>
        <v>#N/A</v>
      </c>
      <c r="M300" s="35" t="str">
        <f t="shared" si="66"/>
        <v/>
      </c>
      <c r="N300" s="35" t="str">
        <f t="shared" si="72"/>
        <v/>
      </c>
      <c r="O300" s="36" t="e">
        <f>HLOOKUP($Q$1,'Table 6'!$A$2:$P$267,B300,FALSE)</f>
        <v>#REF!</v>
      </c>
      <c r="P300" s="35" t="str">
        <f t="shared" si="67"/>
        <v/>
      </c>
      <c r="Q300" s="35" t="str">
        <f t="shared" si="73"/>
        <v/>
      </c>
    </row>
    <row r="301" spans="1:17" s="126" customFormat="1" ht="14.25" customHeight="1">
      <c r="A301" s="143" t="str">
        <f>IF('Values-Valeurs'!A298="","",'Values-Valeurs'!A298)</f>
        <v/>
      </c>
      <c r="B301" s="123" t="e">
        <f>VLOOKUP(A301,Variables!$A:$D,2,FALSE)</f>
        <v>#N/A</v>
      </c>
      <c r="C301" s="175" t="e">
        <f>VLOOKUP(A301,Variables!$A:$D,3,FALSE)</f>
        <v>#N/A</v>
      </c>
      <c r="D301" s="26">
        <f>'Values-Valeurs'!B298</f>
        <v>0</v>
      </c>
      <c r="E301" s="26">
        <f>'Values-Valeurs'!C298</f>
        <v>0</v>
      </c>
      <c r="F301" s="26">
        <f>'Values-Valeurs'!D298</f>
        <v>0</v>
      </c>
      <c r="G301" s="26">
        <f>'Values-Valeurs'!E298</f>
        <v>0</v>
      </c>
      <c r="H301" s="16">
        <f t="shared" si="68"/>
        <v>0</v>
      </c>
      <c r="I301" s="16">
        <f t="shared" si="69"/>
        <v>0</v>
      </c>
      <c r="J301" s="17" t="e">
        <f t="shared" si="70"/>
        <v>#DIV/0!</v>
      </c>
      <c r="K301" s="17" t="e">
        <f t="shared" si="71"/>
        <v>#DIV/0!</v>
      </c>
      <c r="L301" s="18" t="e">
        <f>VLOOKUP(B301,'Table 6'!$A$2:$P$267,16,FALSE)</f>
        <v>#N/A</v>
      </c>
      <c r="M301" s="35" t="str">
        <f t="shared" si="66"/>
        <v/>
      </c>
      <c r="N301" s="35" t="str">
        <f t="shared" si="72"/>
        <v/>
      </c>
      <c r="O301" s="36" t="e">
        <f>HLOOKUP($Q$1,'Table 6'!$A$2:$P$267,B301,FALSE)</f>
        <v>#REF!</v>
      </c>
      <c r="P301" s="35" t="str">
        <f t="shared" si="67"/>
        <v/>
      </c>
      <c r="Q301" s="35" t="str">
        <f t="shared" si="73"/>
        <v/>
      </c>
    </row>
    <row r="302" spans="1:17" s="126" customFormat="1" ht="14.25" customHeight="1">
      <c r="A302" s="143" t="str">
        <f>IF('Values-Valeurs'!A299="","",'Values-Valeurs'!A299)</f>
        <v/>
      </c>
      <c r="B302" s="123" t="e">
        <f>VLOOKUP(A302,Variables!$A:$D,2,FALSE)</f>
        <v>#N/A</v>
      </c>
      <c r="C302" s="175" t="e">
        <f>VLOOKUP(A302,Variables!$A:$D,3,FALSE)</f>
        <v>#N/A</v>
      </c>
      <c r="D302" s="26">
        <f>'Values-Valeurs'!B299</f>
        <v>0</v>
      </c>
      <c r="E302" s="26">
        <f>'Values-Valeurs'!C299</f>
        <v>0</v>
      </c>
      <c r="F302" s="26">
        <f>'Values-Valeurs'!D299</f>
        <v>0</v>
      </c>
      <c r="G302" s="26">
        <f>'Values-Valeurs'!E299</f>
        <v>0</v>
      </c>
      <c r="H302" s="16">
        <f t="shared" si="68"/>
        <v>0</v>
      </c>
      <c r="I302" s="16">
        <f t="shared" si="69"/>
        <v>0</v>
      </c>
      <c r="J302" s="17" t="e">
        <f t="shared" si="70"/>
        <v>#DIV/0!</v>
      </c>
      <c r="K302" s="17" t="e">
        <f t="shared" si="71"/>
        <v>#DIV/0!</v>
      </c>
      <c r="L302" s="18" t="e">
        <f>VLOOKUP(B302,'Table 6'!$A$2:$P$267,16,FALSE)</f>
        <v>#N/A</v>
      </c>
      <c r="M302" s="35" t="str">
        <f t="shared" si="66"/>
        <v/>
      </c>
      <c r="N302" s="35" t="str">
        <f t="shared" si="72"/>
        <v/>
      </c>
      <c r="O302" s="36" t="e">
        <f>HLOOKUP($Q$1,'Table 6'!$A$2:$P$267,B302,FALSE)</f>
        <v>#REF!</v>
      </c>
      <c r="P302" s="35" t="str">
        <f t="shared" si="67"/>
        <v/>
      </c>
      <c r="Q302" s="35" t="str">
        <f t="shared" si="73"/>
        <v/>
      </c>
    </row>
    <row r="303" spans="1:17" s="126" customFormat="1" ht="14.25" customHeight="1">
      <c r="A303" s="143" t="str">
        <f>IF('Values-Valeurs'!A300="","",'Values-Valeurs'!A300)</f>
        <v/>
      </c>
      <c r="B303" s="123" t="e">
        <f>VLOOKUP(A303,Variables!$A:$D,2,FALSE)</f>
        <v>#N/A</v>
      </c>
      <c r="C303" s="175" t="e">
        <f>VLOOKUP(A303,Variables!$A:$D,3,FALSE)</f>
        <v>#N/A</v>
      </c>
      <c r="D303" s="26">
        <f>'Values-Valeurs'!B300</f>
        <v>0</v>
      </c>
      <c r="E303" s="26">
        <f>'Values-Valeurs'!C300</f>
        <v>0</v>
      </c>
      <c r="F303" s="26">
        <f>'Values-Valeurs'!D300</f>
        <v>0</v>
      </c>
      <c r="G303" s="26">
        <f>'Values-Valeurs'!E300</f>
        <v>0</v>
      </c>
      <c r="H303" s="16">
        <f t="shared" si="68"/>
        <v>0</v>
      </c>
      <c r="I303" s="16">
        <f t="shared" si="69"/>
        <v>0</v>
      </c>
      <c r="J303" s="17" t="e">
        <f t="shared" si="70"/>
        <v>#DIV/0!</v>
      </c>
      <c r="K303" s="17" t="e">
        <f t="shared" si="71"/>
        <v>#DIV/0!</v>
      </c>
      <c r="L303" s="18" t="e">
        <f>VLOOKUP(B303,'Table 6'!$A$2:$P$267,16,FALSE)</f>
        <v>#N/A</v>
      </c>
      <c r="M303" s="35" t="str">
        <f t="shared" si="66"/>
        <v/>
      </c>
      <c r="N303" s="35" t="str">
        <f t="shared" si="72"/>
        <v/>
      </c>
      <c r="O303" s="36" t="e">
        <f>HLOOKUP($Q$1,'Table 6'!$A$2:$P$267,B303,FALSE)</f>
        <v>#REF!</v>
      </c>
      <c r="P303" s="35" t="str">
        <f t="shared" si="67"/>
        <v/>
      </c>
      <c r="Q303" s="35" t="str">
        <f t="shared" si="73"/>
        <v/>
      </c>
    </row>
    <row r="304" spans="1:17" s="126" customFormat="1" ht="14.25" customHeight="1">
      <c r="A304" s="143" t="str">
        <f>IF('Values-Valeurs'!A301="","",'Values-Valeurs'!A301)</f>
        <v/>
      </c>
      <c r="B304" s="123" t="e">
        <f>VLOOKUP(A304,Variables!$A:$D,2,FALSE)</f>
        <v>#N/A</v>
      </c>
      <c r="C304" s="175" t="e">
        <f>VLOOKUP(A304,Variables!$A:$D,3,FALSE)</f>
        <v>#N/A</v>
      </c>
      <c r="D304" s="26">
        <f>'Values-Valeurs'!B301</f>
        <v>0</v>
      </c>
      <c r="E304" s="26">
        <f>'Values-Valeurs'!C301</f>
        <v>0</v>
      </c>
      <c r="F304" s="26">
        <f>'Values-Valeurs'!D301</f>
        <v>0</v>
      </c>
      <c r="G304" s="26">
        <f>'Values-Valeurs'!E301</f>
        <v>0</v>
      </c>
      <c r="H304" s="16">
        <f t="shared" si="68"/>
        <v>0</v>
      </c>
      <c r="I304" s="16">
        <f t="shared" si="69"/>
        <v>0</v>
      </c>
      <c r="J304" s="17" t="e">
        <f t="shared" si="70"/>
        <v>#DIV/0!</v>
      </c>
      <c r="K304" s="17" t="e">
        <f t="shared" si="71"/>
        <v>#DIV/0!</v>
      </c>
      <c r="L304" s="18" t="e">
        <f>VLOOKUP(B304,'Table 6'!$A$2:$P$267,16,FALSE)</f>
        <v>#N/A</v>
      </c>
      <c r="M304" s="35" t="str">
        <f t="shared" si="66"/>
        <v/>
      </c>
      <c r="N304" s="35" t="str">
        <f t="shared" si="72"/>
        <v/>
      </c>
      <c r="O304" s="36" t="e">
        <f>HLOOKUP($Q$1,'Table 6'!$A$2:$P$267,B304,FALSE)</f>
        <v>#REF!</v>
      </c>
      <c r="P304" s="35" t="str">
        <f t="shared" si="67"/>
        <v/>
      </c>
      <c r="Q304" s="35" t="str">
        <f t="shared" si="73"/>
        <v/>
      </c>
    </row>
    <row r="305" spans="1:17" s="126" customFormat="1" ht="14.25" customHeight="1">
      <c r="A305" s="143" t="str">
        <f>IF('Values-Valeurs'!A302="","",'Values-Valeurs'!A302)</f>
        <v/>
      </c>
      <c r="B305" s="123" t="e">
        <f>VLOOKUP(A305,Variables!$A:$D,2,FALSE)</f>
        <v>#N/A</v>
      </c>
      <c r="C305" s="175" t="e">
        <f>VLOOKUP(A305,Variables!$A:$D,3,FALSE)</f>
        <v>#N/A</v>
      </c>
      <c r="D305" s="26">
        <f>'Values-Valeurs'!B302</f>
        <v>0</v>
      </c>
      <c r="E305" s="26">
        <f>'Values-Valeurs'!C302</f>
        <v>0</v>
      </c>
      <c r="F305" s="26">
        <f>'Values-Valeurs'!D302</f>
        <v>0</v>
      </c>
      <c r="G305" s="26">
        <f>'Values-Valeurs'!E302</f>
        <v>0</v>
      </c>
      <c r="H305" s="16">
        <f t="shared" si="68"/>
        <v>0</v>
      </c>
      <c r="I305" s="16">
        <f t="shared" si="69"/>
        <v>0</v>
      </c>
      <c r="J305" s="17" t="e">
        <f t="shared" si="70"/>
        <v>#DIV/0!</v>
      </c>
      <c r="K305" s="17" t="e">
        <f t="shared" si="71"/>
        <v>#DIV/0!</v>
      </c>
      <c r="L305" s="18" t="e">
        <f>VLOOKUP(B305,'Table 6'!$A$2:$P$267,16,FALSE)</f>
        <v>#N/A</v>
      </c>
      <c r="M305" s="35" t="str">
        <f t="shared" si="66"/>
        <v/>
      </c>
      <c r="N305" s="35" t="str">
        <f t="shared" si="72"/>
        <v/>
      </c>
      <c r="O305" s="36" t="e">
        <f>HLOOKUP($Q$1,'Table 6'!$A$2:$P$267,B305,FALSE)</f>
        <v>#REF!</v>
      </c>
      <c r="P305" s="35" t="str">
        <f t="shared" si="67"/>
        <v/>
      </c>
      <c r="Q305" s="35" t="str">
        <f t="shared" si="73"/>
        <v/>
      </c>
    </row>
    <row r="306" spans="1:17" s="126" customFormat="1" ht="14.25" customHeight="1">
      <c r="A306" s="143" t="str">
        <f>IF('Values-Valeurs'!A303="","",'Values-Valeurs'!A303)</f>
        <v/>
      </c>
      <c r="B306" s="123" t="e">
        <f>VLOOKUP(A306,Variables!$A:$D,2,FALSE)</f>
        <v>#N/A</v>
      </c>
      <c r="C306" s="175" t="e">
        <f>VLOOKUP(A306,Variables!$A:$D,3,FALSE)</f>
        <v>#N/A</v>
      </c>
      <c r="D306" s="26">
        <f>'Values-Valeurs'!B303</f>
        <v>0</v>
      </c>
      <c r="E306" s="26">
        <f>'Values-Valeurs'!C303</f>
        <v>0</v>
      </c>
      <c r="F306" s="26">
        <f>'Values-Valeurs'!D303</f>
        <v>0</v>
      </c>
      <c r="G306" s="26">
        <f>'Values-Valeurs'!E303</f>
        <v>0</v>
      </c>
      <c r="H306" s="16">
        <f t="shared" si="68"/>
        <v>0</v>
      </c>
      <c r="I306" s="16">
        <f t="shared" si="69"/>
        <v>0</v>
      </c>
      <c r="J306" s="17" t="e">
        <f t="shared" si="70"/>
        <v>#DIV/0!</v>
      </c>
      <c r="K306" s="17" t="e">
        <f t="shared" si="71"/>
        <v>#DIV/0!</v>
      </c>
      <c r="L306" s="18" t="e">
        <f>VLOOKUP(B306,'Table 6'!$A$2:$P$267,16,FALSE)</f>
        <v>#N/A</v>
      </c>
      <c r="M306" s="35" t="str">
        <f t="shared" si="66"/>
        <v/>
      </c>
      <c r="N306" s="35" t="str">
        <f t="shared" si="72"/>
        <v/>
      </c>
      <c r="O306" s="36" t="e">
        <f>HLOOKUP($Q$1,'Table 6'!$A$2:$P$267,B306,FALSE)</f>
        <v>#REF!</v>
      </c>
      <c r="P306" s="35" t="str">
        <f t="shared" si="67"/>
        <v/>
      </c>
      <c r="Q306" s="35" t="str">
        <f t="shared" si="73"/>
        <v/>
      </c>
    </row>
    <row r="307" spans="1:17" s="126" customFormat="1" ht="14.25" customHeight="1">
      <c r="A307" s="143" t="str">
        <f>IF('Values-Valeurs'!A304="","",'Values-Valeurs'!A304)</f>
        <v/>
      </c>
      <c r="B307" s="123" t="e">
        <f>VLOOKUP(A307,Variables!$A:$D,2,FALSE)</f>
        <v>#N/A</v>
      </c>
      <c r="C307" s="175" t="e">
        <f>VLOOKUP(A307,Variables!$A:$D,3,FALSE)</f>
        <v>#N/A</v>
      </c>
      <c r="D307" s="26">
        <f>'Values-Valeurs'!B304</f>
        <v>0</v>
      </c>
      <c r="E307" s="26">
        <f>'Values-Valeurs'!C304</f>
        <v>0</v>
      </c>
      <c r="F307" s="26">
        <f>'Values-Valeurs'!D304</f>
        <v>0</v>
      </c>
      <c r="G307" s="26">
        <f>'Values-Valeurs'!E304</f>
        <v>0</v>
      </c>
      <c r="H307" s="16">
        <f t="shared" si="68"/>
        <v>0</v>
      </c>
      <c r="I307" s="16">
        <f t="shared" si="69"/>
        <v>0</v>
      </c>
      <c r="J307" s="17" t="e">
        <f t="shared" si="70"/>
        <v>#DIV/0!</v>
      </c>
      <c r="K307" s="17" t="e">
        <f t="shared" si="71"/>
        <v>#DIV/0!</v>
      </c>
      <c r="L307" s="18" t="e">
        <f>VLOOKUP(B307,'Table 6'!$A$2:$P$267,16,FALSE)</f>
        <v>#N/A</v>
      </c>
      <c r="M307" s="35" t="str">
        <f t="shared" si="66"/>
        <v/>
      </c>
      <c r="N307" s="35" t="str">
        <f t="shared" si="72"/>
        <v/>
      </c>
      <c r="O307" s="36" t="e">
        <f>HLOOKUP($Q$1,'Table 6'!$A$2:$P$267,B307,FALSE)</f>
        <v>#REF!</v>
      </c>
      <c r="P307" s="35" t="str">
        <f t="shared" si="67"/>
        <v/>
      </c>
      <c r="Q307" s="35" t="str">
        <f t="shared" si="73"/>
        <v/>
      </c>
    </row>
    <row r="308" spans="1:17" s="126" customFormat="1" ht="14.25" customHeight="1">
      <c r="A308" s="143" t="str">
        <f>IF('Values-Valeurs'!A305="","",'Values-Valeurs'!A305)</f>
        <v/>
      </c>
      <c r="B308" s="123" t="e">
        <f>VLOOKUP(A308,Variables!$A:$D,2,FALSE)</f>
        <v>#N/A</v>
      </c>
      <c r="C308" s="175" t="e">
        <f>VLOOKUP(A308,Variables!$A:$D,3,FALSE)</f>
        <v>#N/A</v>
      </c>
      <c r="D308" s="26">
        <f>'Values-Valeurs'!B305</f>
        <v>0</v>
      </c>
      <c r="E308" s="26">
        <f>'Values-Valeurs'!C305</f>
        <v>0</v>
      </c>
      <c r="F308" s="26">
        <f>'Values-Valeurs'!D305</f>
        <v>0</v>
      </c>
      <c r="G308" s="26">
        <f>'Values-Valeurs'!E305</f>
        <v>0</v>
      </c>
      <c r="H308" s="16">
        <f t="shared" si="68"/>
        <v>0</v>
      </c>
      <c r="I308" s="16">
        <f t="shared" si="69"/>
        <v>0</v>
      </c>
      <c r="J308" s="17" t="e">
        <f t="shared" si="70"/>
        <v>#DIV/0!</v>
      </c>
      <c r="K308" s="17" t="e">
        <f t="shared" si="71"/>
        <v>#DIV/0!</v>
      </c>
      <c r="L308" s="18" t="e">
        <f>VLOOKUP(B308,'Table 6'!$A$2:$P$267,16,FALSE)</f>
        <v>#N/A</v>
      </c>
      <c r="M308" s="35" t="str">
        <f t="shared" si="66"/>
        <v/>
      </c>
      <c r="N308" s="35" t="str">
        <f t="shared" si="72"/>
        <v/>
      </c>
      <c r="O308" s="36" t="e">
        <f>HLOOKUP($Q$1,'Table 6'!$A$2:$P$267,B308,FALSE)</f>
        <v>#REF!</v>
      </c>
      <c r="P308" s="35" t="str">
        <f t="shared" si="67"/>
        <v/>
      </c>
      <c r="Q308" s="35" t="str">
        <f t="shared" si="73"/>
        <v/>
      </c>
    </row>
    <row r="309" spans="1:17" s="126" customFormat="1" ht="14.25" customHeight="1">
      <c r="A309" s="143" t="str">
        <f>IF('Values-Valeurs'!A306="","",'Values-Valeurs'!A306)</f>
        <v/>
      </c>
      <c r="B309" s="123" t="e">
        <f>VLOOKUP(A309,Variables!$A:$D,2,FALSE)</f>
        <v>#N/A</v>
      </c>
      <c r="C309" s="175" t="e">
        <f>VLOOKUP(A309,Variables!$A:$D,3,FALSE)</f>
        <v>#N/A</v>
      </c>
      <c r="D309" s="26">
        <f>'Values-Valeurs'!B306</f>
        <v>0</v>
      </c>
      <c r="E309" s="26">
        <f>'Values-Valeurs'!C306</f>
        <v>0</v>
      </c>
      <c r="F309" s="26">
        <f>'Values-Valeurs'!D306</f>
        <v>0</v>
      </c>
      <c r="G309" s="26">
        <f>'Values-Valeurs'!E306</f>
        <v>0</v>
      </c>
      <c r="H309" s="16">
        <f t="shared" si="68"/>
        <v>0</v>
      </c>
      <c r="I309" s="16">
        <f t="shared" si="69"/>
        <v>0</v>
      </c>
      <c r="J309" s="17" t="e">
        <f t="shared" si="70"/>
        <v>#DIV/0!</v>
      </c>
      <c r="K309" s="17" t="e">
        <f t="shared" si="71"/>
        <v>#DIV/0!</v>
      </c>
      <c r="L309" s="18" t="e">
        <f>VLOOKUP(B309,'Table 6'!$A$2:$P$267,16,FALSE)</f>
        <v>#N/A</v>
      </c>
      <c r="M309" s="35" t="str">
        <f t="shared" si="66"/>
        <v/>
      </c>
      <c r="N309" s="35" t="str">
        <f t="shared" si="72"/>
        <v/>
      </c>
      <c r="O309" s="36" t="e">
        <f>HLOOKUP($Q$1,'Table 6'!$A$2:$P$267,B309,FALSE)</f>
        <v>#REF!</v>
      </c>
      <c r="P309" s="35" t="str">
        <f t="shared" si="67"/>
        <v/>
      </c>
      <c r="Q309" s="35" t="str">
        <f t="shared" si="73"/>
        <v/>
      </c>
    </row>
    <row r="310" spans="1:17" s="126" customFormat="1" ht="14.25" customHeight="1">
      <c r="A310" s="143" t="str">
        <f>IF('Values-Valeurs'!A307="","",'Values-Valeurs'!A307)</f>
        <v/>
      </c>
      <c r="B310" s="123" t="e">
        <f>VLOOKUP(A310,Variables!$A:$D,2,FALSE)</f>
        <v>#N/A</v>
      </c>
      <c r="C310" s="175" t="e">
        <f>VLOOKUP(A310,Variables!$A:$D,3,FALSE)</f>
        <v>#N/A</v>
      </c>
      <c r="D310" s="26">
        <f>'Values-Valeurs'!B307</f>
        <v>0</v>
      </c>
      <c r="E310" s="26">
        <f>'Values-Valeurs'!C307</f>
        <v>0</v>
      </c>
      <c r="F310" s="26">
        <f>'Values-Valeurs'!D307</f>
        <v>0</v>
      </c>
      <c r="G310" s="26">
        <f>'Values-Valeurs'!E307</f>
        <v>0</v>
      </c>
      <c r="H310" s="16">
        <f t="shared" si="68"/>
        <v>0</v>
      </c>
      <c r="I310" s="16">
        <f t="shared" si="69"/>
        <v>0</v>
      </c>
      <c r="J310" s="17" t="e">
        <f t="shared" si="70"/>
        <v>#DIV/0!</v>
      </c>
      <c r="K310" s="17" t="e">
        <f t="shared" si="71"/>
        <v>#DIV/0!</v>
      </c>
      <c r="L310" s="18" t="e">
        <f>VLOOKUP(B310,'Table 6'!$A$2:$P$267,16,FALSE)</f>
        <v>#N/A</v>
      </c>
      <c r="M310" s="35" t="str">
        <f t="shared" si="66"/>
        <v/>
      </c>
      <c r="N310" s="35" t="str">
        <f t="shared" si="72"/>
        <v/>
      </c>
      <c r="O310" s="36" t="e">
        <f>HLOOKUP($Q$1,'Table 6'!$A$2:$P$267,B310,FALSE)</f>
        <v>#REF!</v>
      </c>
      <c r="P310" s="35" t="str">
        <f t="shared" si="67"/>
        <v/>
      </c>
      <c r="Q310" s="35" t="str">
        <f t="shared" si="73"/>
        <v/>
      </c>
    </row>
    <row r="311" spans="1:17" s="126" customFormat="1" ht="14.25" customHeight="1">
      <c r="A311" s="143" t="str">
        <f>IF('Values-Valeurs'!A308="","",'Values-Valeurs'!A308)</f>
        <v/>
      </c>
      <c r="B311" s="123" t="e">
        <f>VLOOKUP(A311,Variables!$A:$D,2,FALSE)</f>
        <v>#N/A</v>
      </c>
      <c r="C311" s="175" t="e">
        <f>VLOOKUP(A311,Variables!$A:$D,3,FALSE)</f>
        <v>#N/A</v>
      </c>
      <c r="D311" s="26">
        <f>'Values-Valeurs'!B308</f>
        <v>0</v>
      </c>
      <c r="E311" s="26">
        <f>'Values-Valeurs'!C308</f>
        <v>0</v>
      </c>
      <c r="F311" s="26">
        <f>'Values-Valeurs'!D308</f>
        <v>0</v>
      </c>
      <c r="G311" s="26">
        <f>'Values-Valeurs'!E308</f>
        <v>0</v>
      </c>
      <c r="H311" s="16">
        <f t="shared" si="68"/>
        <v>0</v>
      </c>
      <c r="I311" s="16">
        <f t="shared" si="69"/>
        <v>0</v>
      </c>
      <c r="J311" s="17" t="e">
        <f t="shared" si="70"/>
        <v>#DIV/0!</v>
      </c>
      <c r="K311" s="17" t="e">
        <f t="shared" si="71"/>
        <v>#DIV/0!</v>
      </c>
      <c r="L311" s="18" t="e">
        <f>VLOOKUP(B311,'Table 6'!$A$2:$P$267,16,FALSE)</f>
        <v>#N/A</v>
      </c>
      <c r="M311" s="35" t="str">
        <f t="shared" si="66"/>
        <v/>
      </c>
      <c r="N311" s="35" t="str">
        <f t="shared" si="72"/>
        <v/>
      </c>
      <c r="O311" s="36" t="e">
        <f>HLOOKUP($Q$1,'Table 6'!$A$2:$P$267,B311,FALSE)</f>
        <v>#REF!</v>
      </c>
      <c r="P311" s="35" t="str">
        <f t="shared" si="67"/>
        <v/>
      </c>
      <c r="Q311" s="35" t="str">
        <f t="shared" si="73"/>
        <v/>
      </c>
    </row>
    <row r="312" spans="1:17" s="126" customFormat="1" ht="14.25" customHeight="1">
      <c r="A312" s="143" t="str">
        <f>IF('Values-Valeurs'!A309="","",'Values-Valeurs'!A309)</f>
        <v/>
      </c>
      <c r="B312" s="123" t="e">
        <f>VLOOKUP(A312,Variables!$A:$D,2,FALSE)</f>
        <v>#N/A</v>
      </c>
      <c r="C312" s="175" t="e">
        <f>VLOOKUP(A312,Variables!$A:$D,3,FALSE)</f>
        <v>#N/A</v>
      </c>
      <c r="D312" s="26">
        <f>'Values-Valeurs'!B309</f>
        <v>0</v>
      </c>
      <c r="E312" s="26">
        <f>'Values-Valeurs'!C309</f>
        <v>0</v>
      </c>
      <c r="F312" s="26">
        <f>'Values-Valeurs'!D309</f>
        <v>0</v>
      </c>
      <c r="G312" s="26">
        <f>'Values-Valeurs'!E309</f>
        <v>0</v>
      </c>
      <c r="H312" s="16">
        <f t="shared" si="68"/>
        <v>0</v>
      </c>
      <c r="I312" s="16">
        <f t="shared" si="69"/>
        <v>0</v>
      </c>
      <c r="J312" s="17" t="e">
        <f t="shared" si="70"/>
        <v>#DIV/0!</v>
      </c>
      <c r="K312" s="17" t="e">
        <f t="shared" si="71"/>
        <v>#DIV/0!</v>
      </c>
      <c r="L312" s="18" t="e">
        <f>VLOOKUP(B312,'Table 6'!$A$2:$P$267,16,FALSE)</f>
        <v>#N/A</v>
      </c>
      <c r="M312" s="35" t="str">
        <f t="shared" si="66"/>
        <v/>
      </c>
      <c r="N312" s="35" t="str">
        <f t="shared" si="72"/>
        <v/>
      </c>
      <c r="O312" s="36" t="e">
        <f>HLOOKUP($Q$1,'Table 6'!$A$2:$P$267,B312,FALSE)</f>
        <v>#REF!</v>
      </c>
      <c r="P312" s="35" t="str">
        <f t="shared" si="67"/>
        <v/>
      </c>
      <c r="Q312" s="35" t="str">
        <f t="shared" si="73"/>
        <v/>
      </c>
    </row>
    <row r="313" spans="1:17" s="126" customFormat="1" ht="14.25" customHeight="1">
      <c r="A313" s="143" t="str">
        <f>IF('Values-Valeurs'!A310="","",'Values-Valeurs'!A310)</f>
        <v/>
      </c>
      <c r="B313" s="123" t="e">
        <f>VLOOKUP(A313,Variables!$A:$D,2,FALSE)</f>
        <v>#N/A</v>
      </c>
      <c r="C313" s="175" t="e">
        <f>VLOOKUP(A313,Variables!$A:$D,3,FALSE)</f>
        <v>#N/A</v>
      </c>
      <c r="D313" s="26">
        <f>'Values-Valeurs'!B310</f>
        <v>0</v>
      </c>
      <c r="E313" s="26">
        <f>'Values-Valeurs'!C310</f>
        <v>0</v>
      </c>
      <c r="F313" s="26">
        <f>'Values-Valeurs'!D310</f>
        <v>0</v>
      </c>
      <c r="G313" s="26">
        <f>'Values-Valeurs'!E310</f>
        <v>0</v>
      </c>
      <c r="H313" s="16">
        <f t="shared" si="68"/>
        <v>0</v>
      </c>
      <c r="I313" s="16">
        <f t="shared" si="69"/>
        <v>0</v>
      </c>
      <c r="J313" s="17" t="e">
        <f t="shared" si="70"/>
        <v>#DIV/0!</v>
      </c>
      <c r="K313" s="17" t="e">
        <f t="shared" si="71"/>
        <v>#DIV/0!</v>
      </c>
      <c r="L313" s="18" t="e">
        <f>VLOOKUP(B313,'Table 6'!$A$2:$P$267,16,FALSE)</f>
        <v>#N/A</v>
      </c>
      <c r="M313" s="35" t="str">
        <f t="shared" si="66"/>
        <v/>
      </c>
      <c r="N313" s="35" t="str">
        <f t="shared" si="72"/>
        <v/>
      </c>
      <c r="O313" s="36" t="e">
        <f>HLOOKUP($Q$1,'Table 6'!$A$2:$P$267,B313,FALSE)</f>
        <v>#REF!</v>
      </c>
      <c r="P313" s="35" t="str">
        <f t="shared" si="67"/>
        <v/>
      </c>
      <c r="Q313" s="35" t="str">
        <f t="shared" si="73"/>
        <v/>
      </c>
    </row>
    <row r="314" spans="1:17" s="126" customFormat="1" ht="14.25" customHeight="1">
      <c r="A314" s="143" t="str">
        <f>IF('Values-Valeurs'!A311="","",'Values-Valeurs'!A311)</f>
        <v/>
      </c>
      <c r="B314" s="123" t="e">
        <f>VLOOKUP(A314,Variables!$A:$D,2,FALSE)</f>
        <v>#N/A</v>
      </c>
      <c r="C314" s="175" t="e">
        <f>VLOOKUP(A314,Variables!$A:$D,3,FALSE)</f>
        <v>#N/A</v>
      </c>
      <c r="D314" s="26">
        <f>'Values-Valeurs'!B311</f>
        <v>0</v>
      </c>
      <c r="E314" s="26">
        <f>'Values-Valeurs'!C311</f>
        <v>0</v>
      </c>
      <c r="F314" s="26">
        <f>'Values-Valeurs'!D311</f>
        <v>0</v>
      </c>
      <c r="G314" s="26">
        <f>'Values-Valeurs'!E311</f>
        <v>0</v>
      </c>
      <c r="H314" s="16">
        <f t="shared" si="68"/>
        <v>0</v>
      </c>
      <c r="I314" s="16">
        <f t="shared" si="69"/>
        <v>0</v>
      </c>
      <c r="J314" s="17" t="e">
        <f t="shared" si="70"/>
        <v>#DIV/0!</v>
      </c>
      <c r="K314" s="17" t="e">
        <f t="shared" si="71"/>
        <v>#DIV/0!</v>
      </c>
      <c r="L314" s="18" t="e">
        <f>VLOOKUP(B314,'Table 6'!$A$2:$P$267,16,FALSE)</f>
        <v>#N/A</v>
      </c>
      <c r="M314" s="35" t="str">
        <f t="shared" si="66"/>
        <v/>
      </c>
      <c r="N314" s="35" t="str">
        <f t="shared" si="72"/>
        <v/>
      </c>
      <c r="O314" s="36" t="e">
        <f>HLOOKUP($Q$1,'Table 6'!$A$2:$P$267,B314,FALSE)</f>
        <v>#REF!</v>
      </c>
      <c r="P314" s="35" t="str">
        <f t="shared" si="67"/>
        <v/>
      </c>
      <c r="Q314" s="35" t="str">
        <f t="shared" si="73"/>
        <v/>
      </c>
    </row>
    <row r="315" spans="1:17" s="126" customFormat="1" ht="14.25" customHeight="1">
      <c r="A315" s="143" t="str">
        <f>IF('Values-Valeurs'!A312="","",'Values-Valeurs'!A312)</f>
        <v/>
      </c>
      <c r="B315" s="123" t="e">
        <f>VLOOKUP(A315,Variables!$A:$D,2,FALSE)</f>
        <v>#N/A</v>
      </c>
      <c r="C315" s="175" t="e">
        <f>VLOOKUP(A315,Variables!$A:$D,3,FALSE)</f>
        <v>#N/A</v>
      </c>
      <c r="D315" s="26">
        <f>'Values-Valeurs'!B312</f>
        <v>0</v>
      </c>
      <c r="E315" s="26">
        <f>'Values-Valeurs'!C312</f>
        <v>0</v>
      </c>
      <c r="F315" s="26">
        <f>'Values-Valeurs'!D312</f>
        <v>0</v>
      </c>
      <c r="G315" s="26">
        <f>'Values-Valeurs'!E312</f>
        <v>0</v>
      </c>
      <c r="H315" s="16">
        <f t="shared" si="68"/>
        <v>0</v>
      </c>
      <c r="I315" s="16">
        <f t="shared" si="69"/>
        <v>0</v>
      </c>
      <c r="J315" s="17" t="e">
        <f t="shared" si="70"/>
        <v>#DIV/0!</v>
      </c>
      <c r="K315" s="17" t="e">
        <f t="shared" si="71"/>
        <v>#DIV/0!</v>
      </c>
      <c r="L315" s="18" t="e">
        <f>VLOOKUP(B315,'Table 6'!$A$2:$P$267,16,FALSE)</f>
        <v>#N/A</v>
      </c>
      <c r="M315" s="35" t="str">
        <f t="shared" si="66"/>
        <v/>
      </c>
      <c r="N315" s="35" t="str">
        <f t="shared" si="72"/>
        <v/>
      </c>
      <c r="O315" s="36" t="e">
        <f>HLOOKUP($Q$1,'Table 6'!$A$2:$P$267,B315,FALSE)</f>
        <v>#REF!</v>
      </c>
      <c r="P315" s="35" t="str">
        <f t="shared" si="67"/>
        <v/>
      </c>
      <c r="Q315" s="35" t="str">
        <f t="shared" si="73"/>
        <v/>
      </c>
    </row>
    <row r="316" spans="1:17" s="126" customFormat="1" ht="14.25" customHeight="1">
      <c r="A316" s="143" t="str">
        <f>IF('Values-Valeurs'!A313="","",'Values-Valeurs'!A313)</f>
        <v/>
      </c>
      <c r="B316" s="123" t="e">
        <f>VLOOKUP(A316,Variables!$A:$D,2,FALSE)</f>
        <v>#N/A</v>
      </c>
      <c r="C316" s="175" t="e">
        <f>VLOOKUP(A316,Variables!$A:$D,3,FALSE)</f>
        <v>#N/A</v>
      </c>
      <c r="D316" s="26">
        <f>'Values-Valeurs'!B313</f>
        <v>0</v>
      </c>
      <c r="E316" s="26">
        <f>'Values-Valeurs'!C313</f>
        <v>0</v>
      </c>
      <c r="F316" s="26">
        <f>'Values-Valeurs'!D313</f>
        <v>0</v>
      </c>
      <c r="G316" s="26">
        <f>'Values-Valeurs'!E313</f>
        <v>0</v>
      </c>
      <c r="H316" s="16">
        <f t="shared" si="68"/>
        <v>0</v>
      </c>
      <c r="I316" s="16">
        <f t="shared" si="69"/>
        <v>0</v>
      </c>
      <c r="J316" s="17" t="e">
        <f t="shared" si="70"/>
        <v>#DIV/0!</v>
      </c>
      <c r="K316" s="17" t="e">
        <f t="shared" si="71"/>
        <v>#DIV/0!</v>
      </c>
      <c r="L316" s="18" t="e">
        <f>VLOOKUP(B316,'Table 6'!$A$2:$P$267,16,FALSE)</f>
        <v>#N/A</v>
      </c>
      <c r="M316" s="35" t="str">
        <f t="shared" si="66"/>
        <v/>
      </c>
      <c r="N316" s="35" t="str">
        <f t="shared" si="72"/>
        <v/>
      </c>
      <c r="O316" s="36" t="e">
        <f>HLOOKUP($Q$1,'Table 6'!$A$2:$P$267,B316,FALSE)</f>
        <v>#REF!</v>
      </c>
      <c r="P316" s="35" t="str">
        <f t="shared" si="67"/>
        <v/>
      </c>
      <c r="Q316" s="35" t="str">
        <f t="shared" si="73"/>
        <v/>
      </c>
    </row>
    <row r="317" spans="1:17" s="126" customFormat="1" ht="14.25" customHeight="1">
      <c r="A317" s="143" t="str">
        <f>IF('Values-Valeurs'!A314="","",'Values-Valeurs'!A314)</f>
        <v/>
      </c>
      <c r="B317" s="123" t="e">
        <f>VLOOKUP(A317,Variables!$A:$D,2,FALSE)</f>
        <v>#N/A</v>
      </c>
      <c r="C317" s="175" t="e">
        <f>VLOOKUP(A317,Variables!$A:$D,3,FALSE)</f>
        <v>#N/A</v>
      </c>
      <c r="D317" s="26">
        <f>'Values-Valeurs'!B314</f>
        <v>0</v>
      </c>
      <c r="E317" s="26">
        <f>'Values-Valeurs'!C314</f>
        <v>0</v>
      </c>
      <c r="F317" s="26">
        <f>'Values-Valeurs'!D314</f>
        <v>0</v>
      </c>
      <c r="G317" s="26">
        <f>'Values-Valeurs'!E314</f>
        <v>0</v>
      </c>
      <c r="H317" s="16">
        <f t="shared" si="68"/>
        <v>0</v>
      </c>
      <c r="I317" s="16">
        <f t="shared" si="69"/>
        <v>0</v>
      </c>
      <c r="J317" s="17" t="e">
        <f t="shared" si="70"/>
        <v>#DIV/0!</v>
      </c>
      <c r="K317" s="17" t="e">
        <f t="shared" si="71"/>
        <v>#DIV/0!</v>
      </c>
      <c r="L317" s="18" t="e">
        <f>VLOOKUP(B317,'Table 6'!$A$2:$P$267,16,FALSE)</f>
        <v>#N/A</v>
      </c>
      <c r="M317" s="35" t="str">
        <f t="shared" si="66"/>
        <v/>
      </c>
      <c r="N317" s="35" t="str">
        <f t="shared" si="72"/>
        <v/>
      </c>
      <c r="O317" s="36" t="e">
        <f>HLOOKUP($Q$1,'Table 6'!$A$2:$P$267,B317,FALSE)</f>
        <v>#REF!</v>
      </c>
      <c r="P317" s="35" t="str">
        <f t="shared" si="67"/>
        <v/>
      </c>
      <c r="Q317" s="35" t="str">
        <f t="shared" si="73"/>
        <v/>
      </c>
    </row>
    <row r="318" spans="1:17" s="126" customFormat="1" ht="14.25" customHeight="1">
      <c r="A318" s="143" t="str">
        <f>IF('Values-Valeurs'!A315="","",'Values-Valeurs'!A315)</f>
        <v/>
      </c>
      <c r="B318" s="123" t="e">
        <f>VLOOKUP(A318,Variables!$A:$D,2,FALSE)</f>
        <v>#N/A</v>
      </c>
      <c r="C318" s="175" t="e">
        <f>VLOOKUP(A318,Variables!$A:$D,3,FALSE)</f>
        <v>#N/A</v>
      </c>
      <c r="D318" s="26">
        <f>'Values-Valeurs'!B315</f>
        <v>0</v>
      </c>
      <c r="E318" s="26">
        <f>'Values-Valeurs'!C315</f>
        <v>0</v>
      </c>
      <c r="F318" s="26">
        <f>'Values-Valeurs'!D315</f>
        <v>0</v>
      </c>
      <c r="G318" s="26">
        <f>'Values-Valeurs'!E315</f>
        <v>0</v>
      </c>
      <c r="H318" s="16">
        <f t="shared" si="68"/>
        <v>0</v>
      </c>
      <c r="I318" s="16">
        <f t="shared" si="69"/>
        <v>0</v>
      </c>
      <c r="J318" s="17" t="e">
        <f t="shared" si="70"/>
        <v>#DIV/0!</v>
      </c>
      <c r="K318" s="17" t="e">
        <f t="shared" si="71"/>
        <v>#DIV/0!</v>
      </c>
      <c r="L318" s="18" t="e">
        <f>VLOOKUP(B318,'Table 6'!$A$2:$P$267,16,FALSE)</f>
        <v>#N/A</v>
      </c>
      <c r="M318" s="35" t="str">
        <f t="shared" si="66"/>
        <v/>
      </c>
      <c r="N318" s="35" t="str">
        <f t="shared" si="72"/>
        <v/>
      </c>
      <c r="O318" s="36" t="e">
        <f>HLOOKUP($Q$1,'Table 6'!$A$2:$P$267,B318,FALSE)</f>
        <v>#REF!</v>
      </c>
      <c r="P318" s="35" t="str">
        <f t="shared" si="67"/>
        <v/>
      </c>
      <c r="Q318" s="35" t="str">
        <f t="shared" si="73"/>
        <v/>
      </c>
    </row>
    <row r="319" spans="1:17" s="126" customFormat="1" ht="14.25" customHeight="1">
      <c r="A319" s="143" t="str">
        <f>IF('Values-Valeurs'!A316="","",'Values-Valeurs'!A316)</f>
        <v/>
      </c>
      <c r="B319" s="123" t="e">
        <f>VLOOKUP(A319,Variables!$A:$D,2,FALSE)</f>
        <v>#N/A</v>
      </c>
      <c r="C319" s="175" t="e">
        <f>VLOOKUP(A319,Variables!$A:$D,3,FALSE)</f>
        <v>#N/A</v>
      </c>
      <c r="D319" s="26">
        <f>'Values-Valeurs'!B316</f>
        <v>0</v>
      </c>
      <c r="E319" s="26">
        <f>'Values-Valeurs'!C316</f>
        <v>0</v>
      </c>
      <c r="F319" s="26">
        <f>'Values-Valeurs'!D316</f>
        <v>0</v>
      </c>
      <c r="G319" s="26">
        <f>'Values-Valeurs'!E316</f>
        <v>0</v>
      </c>
      <c r="H319" s="16">
        <f t="shared" si="68"/>
        <v>0</v>
      </c>
      <c r="I319" s="16">
        <f t="shared" si="69"/>
        <v>0</v>
      </c>
      <c r="J319" s="17" t="e">
        <f t="shared" si="70"/>
        <v>#DIV/0!</v>
      </c>
      <c r="K319" s="17" t="e">
        <f t="shared" si="71"/>
        <v>#DIV/0!</v>
      </c>
      <c r="L319" s="18" t="e">
        <f>VLOOKUP(B319,'Table 6'!$A$2:$P$267,16,FALSE)</f>
        <v>#N/A</v>
      </c>
      <c r="M319" s="35" t="str">
        <f t="shared" si="66"/>
        <v/>
      </c>
      <c r="N319" s="35" t="str">
        <f t="shared" si="72"/>
        <v/>
      </c>
      <c r="O319" s="36" t="e">
        <f>HLOOKUP($Q$1,'Table 6'!$A$2:$P$267,B319,FALSE)</f>
        <v>#REF!</v>
      </c>
      <c r="P319" s="35" t="str">
        <f t="shared" si="67"/>
        <v/>
      </c>
      <c r="Q319" s="35" t="str">
        <f t="shared" si="73"/>
        <v/>
      </c>
    </row>
    <row r="320" spans="1:17" s="126" customFormat="1" ht="14.25" customHeight="1">
      <c r="A320" s="143" t="str">
        <f>IF('Values-Valeurs'!A317="","",'Values-Valeurs'!A317)</f>
        <v/>
      </c>
      <c r="B320" s="123" t="e">
        <f>VLOOKUP(A320,Variables!$A:$D,2,FALSE)</f>
        <v>#N/A</v>
      </c>
      <c r="C320" s="175" t="e">
        <f>VLOOKUP(A320,Variables!$A:$D,3,FALSE)</f>
        <v>#N/A</v>
      </c>
      <c r="D320" s="26">
        <f>'Values-Valeurs'!B317</f>
        <v>0</v>
      </c>
      <c r="E320" s="26">
        <f>'Values-Valeurs'!C317</f>
        <v>0</v>
      </c>
      <c r="F320" s="26">
        <f>'Values-Valeurs'!D317</f>
        <v>0</v>
      </c>
      <c r="G320" s="26">
        <f>'Values-Valeurs'!E317</f>
        <v>0</v>
      </c>
      <c r="H320" s="16">
        <f t="shared" si="68"/>
        <v>0</v>
      </c>
      <c r="I320" s="16">
        <f t="shared" si="69"/>
        <v>0</v>
      </c>
      <c r="J320" s="17" t="e">
        <f t="shared" si="70"/>
        <v>#DIV/0!</v>
      </c>
      <c r="K320" s="17" t="e">
        <f t="shared" si="71"/>
        <v>#DIV/0!</v>
      </c>
      <c r="L320" s="18" t="e">
        <f>VLOOKUP(B320,'Table 6'!$A$2:$P$267,16,FALSE)</f>
        <v>#N/A</v>
      </c>
      <c r="M320" s="35" t="str">
        <f t="shared" si="66"/>
        <v/>
      </c>
      <c r="N320" s="35" t="str">
        <f t="shared" si="72"/>
        <v/>
      </c>
      <c r="O320" s="36" t="e">
        <f>HLOOKUP($Q$1,'Table 6'!$A$2:$P$267,B320,FALSE)</f>
        <v>#REF!</v>
      </c>
      <c r="P320" s="35" t="str">
        <f t="shared" si="67"/>
        <v/>
      </c>
      <c r="Q320" s="35" t="str">
        <f t="shared" si="73"/>
        <v/>
      </c>
    </row>
    <row r="321" spans="1:17" s="126" customFormat="1" ht="14.25" customHeight="1">
      <c r="A321" s="143" t="str">
        <f>IF('Values-Valeurs'!A318="","",'Values-Valeurs'!A318)</f>
        <v/>
      </c>
      <c r="B321" s="123" t="e">
        <f>VLOOKUP(A321,Variables!$A:$D,2,FALSE)</f>
        <v>#N/A</v>
      </c>
      <c r="C321" s="175" t="e">
        <f>VLOOKUP(A321,Variables!$A:$D,3,FALSE)</f>
        <v>#N/A</v>
      </c>
      <c r="D321" s="26">
        <f>'Values-Valeurs'!B318</f>
        <v>0</v>
      </c>
      <c r="E321" s="26">
        <f>'Values-Valeurs'!C318</f>
        <v>0</v>
      </c>
      <c r="F321" s="26">
        <f>'Values-Valeurs'!D318</f>
        <v>0</v>
      </c>
      <c r="G321" s="26">
        <f>'Values-Valeurs'!E318</f>
        <v>0</v>
      </c>
      <c r="H321" s="16">
        <f t="shared" si="68"/>
        <v>0</v>
      </c>
      <c r="I321" s="16">
        <f t="shared" si="69"/>
        <v>0</v>
      </c>
      <c r="J321" s="17" t="e">
        <f t="shared" si="70"/>
        <v>#DIV/0!</v>
      </c>
      <c r="K321" s="17" t="e">
        <f t="shared" si="71"/>
        <v>#DIV/0!</v>
      </c>
      <c r="L321" s="18" t="e">
        <f>VLOOKUP(B321,'Table 6'!$A$2:$P$267,16,FALSE)</f>
        <v>#N/A</v>
      </c>
      <c r="M321" s="35" t="str">
        <f t="shared" si="66"/>
        <v/>
      </c>
      <c r="N321" s="35" t="str">
        <f t="shared" si="72"/>
        <v/>
      </c>
      <c r="O321" s="36" t="e">
        <f>HLOOKUP($Q$1,'Table 6'!$A$2:$P$267,B321,FALSE)</f>
        <v>#REF!</v>
      </c>
      <c r="P321" s="35" t="str">
        <f t="shared" si="67"/>
        <v/>
      </c>
      <c r="Q321" s="35" t="str">
        <f t="shared" si="73"/>
        <v/>
      </c>
    </row>
    <row r="322" spans="1:17" s="126" customFormat="1" ht="14.25" customHeight="1">
      <c r="A322" s="143" t="str">
        <f>IF('Values-Valeurs'!A319="","",'Values-Valeurs'!A319)</f>
        <v/>
      </c>
      <c r="B322" s="123" t="e">
        <f>VLOOKUP(A322,Variables!$A:$D,2,FALSE)</f>
        <v>#N/A</v>
      </c>
      <c r="C322" s="175" t="e">
        <f>VLOOKUP(A322,Variables!$A:$D,3,FALSE)</f>
        <v>#N/A</v>
      </c>
      <c r="D322" s="26">
        <f>'Values-Valeurs'!B319</f>
        <v>0</v>
      </c>
      <c r="E322" s="26">
        <f>'Values-Valeurs'!C319</f>
        <v>0</v>
      </c>
      <c r="F322" s="26">
        <f>'Values-Valeurs'!D319</f>
        <v>0</v>
      </c>
      <c r="G322" s="26">
        <f>'Values-Valeurs'!E319</f>
        <v>0</v>
      </c>
      <c r="H322" s="16">
        <f t="shared" si="68"/>
        <v>0</v>
      </c>
      <c r="I322" s="16">
        <f t="shared" si="69"/>
        <v>0</v>
      </c>
      <c r="J322" s="17" t="e">
        <f t="shared" si="70"/>
        <v>#DIV/0!</v>
      </c>
      <c r="K322" s="17" t="e">
        <f t="shared" si="71"/>
        <v>#DIV/0!</v>
      </c>
      <c r="L322" s="18" t="e">
        <f>VLOOKUP(B322,'Table 6'!$A$2:$P$267,16,FALSE)</f>
        <v>#N/A</v>
      </c>
      <c r="M322" s="35" t="str">
        <f t="shared" si="66"/>
        <v/>
      </c>
      <c r="N322" s="35" t="str">
        <f t="shared" si="72"/>
        <v/>
      </c>
      <c r="O322" s="36" t="e">
        <f>HLOOKUP($Q$1,'Table 6'!$A$2:$P$267,B322,FALSE)</f>
        <v>#REF!</v>
      </c>
      <c r="P322" s="35" t="str">
        <f t="shared" si="67"/>
        <v/>
      </c>
      <c r="Q322" s="35" t="str">
        <f t="shared" si="73"/>
        <v/>
      </c>
    </row>
    <row r="323" spans="1:17" s="126" customFormat="1" ht="14.25" customHeight="1">
      <c r="A323" s="143" t="str">
        <f>IF('Values-Valeurs'!A320="","",'Values-Valeurs'!A320)</f>
        <v/>
      </c>
      <c r="B323" s="123" t="e">
        <f>VLOOKUP(A323,Variables!$A:$D,2,FALSE)</f>
        <v>#N/A</v>
      </c>
      <c r="C323" s="175" t="e">
        <f>VLOOKUP(A323,Variables!$A:$D,3,FALSE)</f>
        <v>#N/A</v>
      </c>
      <c r="D323" s="26">
        <f>'Values-Valeurs'!B320</f>
        <v>0</v>
      </c>
      <c r="E323" s="26">
        <f>'Values-Valeurs'!C320</f>
        <v>0</v>
      </c>
      <c r="F323" s="26">
        <f>'Values-Valeurs'!D320</f>
        <v>0</v>
      </c>
      <c r="G323" s="26">
        <f>'Values-Valeurs'!E320</f>
        <v>0</v>
      </c>
      <c r="H323" s="16">
        <f t="shared" si="68"/>
        <v>0</v>
      </c>
      <c r="I323" s="16">
        <f t="shared" si="69"/>
        <v>0</v>
      </c>
      <c r="J323" s="17" t="e">
        <f t="shared" si="70"/>
        <v>#DIV/0!</v>
      </c>
      <c r="K323" s="17" t="e">
        <f t="shared" si="71"/>
        <v>#DIV/0!</v>
      </c>
      <c r="L323" s="18" t="e">
        <f>VLOOKUP(B323,'Table 6'!$A$2:$P$267,16,FALSE)</f>
        <v>#N/A</v>
      </c>
      <c r="M323" s="35" t="str">
        <f t="shared" si="66"/>
        <v/>
      </c>
      <c r="N323" s="35" t="str">
        <f t="shared" si="72"/>
        <v/>
      </c>
      <c r="O323" s="36" t="e">
        <f>HLOOKUP($Q$1,'Table 6'!$A$2:$P$267,B323,FALSE)</f>
        <v>#REF!</v>
      </c>
      <c r="P323" s="35" t="str">
        <f t="shared" si="67"/>
        <v/>
      </c>
      <c r="Q323" s="35" t="str">
        <f t="shared" si="73"/>
        <v/>
      </c>
    </row>
    <row r="324" spans="1:17" s="126" customFormat="1" ht="14.25" customHeight="1">
      <c r="A324" s="143" t="str">
        <f>IF('Values-Valeurs'!A321="","",'Values-Valeurs'!A321)</f>
        <v/>
      </c>
      <c r="B324" s="123" t="e">
        <f>VLOOKUP(A324,Variables!$A:$D,2,FALSE)</f>
        <v>#N/A</v>
      </c>
      <c r="C324" s="175" t="e">
        <f>VLOOKUP(A324,Variables!$A:$D,3,FALSE)</f>
        <v>#N/A</v>
      </c>
      <c r="D324" s="26">
        <f>'Values-Valeurs'!B321</f>
        <v>0</v>
      </c>
      <c r="E324" s="26">
        <f>'Values-Valeurs'!C321</f>
        <v>0</v>
      </c>
      <c r="F324" s="26">
        <f>'Values-Valeurs'!D321</f>
        <v>0</v>
      </c>
      <c r="G324" s="26">
        <f>'Values-Valeurs'!E321</f>
        <v>0</v>
      </c>
      <c r="H324" s="16">
        <f t="shared" si="68"/>
        <v>0</v>
      </c>
      <c r="I324" s="16">
        <f t="shared" si="69"/>
        <v>0</v>
      </c>
      <c r="J324" s="17" t="e">
        <f t="shared" si="70"/>
        <v>#DIV/0!</v>
      </c>
      <c r="K324" s="17" t="e">
        <f t="shared" si="71"/>
        <v>#DIV/0!</v>
      </c>
      <c r="L324" s="18" t="e">
        <f>VLOOKUP(B324,'Table 6'!$A$2:$P$267,16,FALSE)</f>
        <v>#N/A</v>
      </c>
      <c r="M324" s="35" t="str">
        <f t="shared" si="66"/>
        <v/>
      </c>
      <c r="N324" s="35" t="str">
        <f t="shared" si="72"/>
        <v/>
      </c>
      <c r="O324" s="36" t="e">
        <f>HLOOKUP($Q$1,'Table 6'!$A$2:$P$267,B324,FALSE)</f>
        <v>#REF!</v>
      </c>
      <c r="P324" s="35" t="str">
        <f t="shared" si="67"/>
        <v/>
      </c>
      <c r="Q324" s="35" t="str">
        <f t="shared" si="73"/>
        <v/>
      </c>
    </row>
    <row r="325" spans="1:17" s="126" customFormat="1" ht="14.25" customHeight="1">
      <c r="A325" s="143" t="str">
        <f>IF('Values-Valeurs'!A322="","",'Values-Valeurs'!A322)</f>
        <v/>
      </c>
      <c r="B325" s="123" t="e">
        <f>VLOOKUP(A325,Variables!$A:$D,2,FALSE)</f>
        <v>#N/A</v>
      </c>
      <c r="C325" s="175" t="e">
        <f>VLOOKUP(A325,Variables!$A:$D,3,FALSE)</f>
        <v>#N/A</v>
      </c>
      <c r="D325" s="26">
        <f>'Values-Valeurs'!B322</f>
        <v>0</v>
      </c>
      <c r="E325" s="26">
        <f>'Values-Valeurs'!C322</f>
        <v>0</v>
      </c>
      <c r="F325" s="26">
        <f>'Values-Valeurs'!D322</f>
        <v>0</v>
      </c>
      <c r="G325" s="26">
        <f>'Values-Valeurs'!E322</f>
        <v>0</v>
      </c>
      <c r="H325" s="16">
        <f t="shared" si="68"/>
        <v>0</v>
      </c>
      <c r="I325" s="16">
        <f t="shared" si="69"/>
        <v>0</v>
      </c>
      <c r="J325" s="17" t="e">
        <f t="shared" si="70"/>
        <v>#DIV/0!</v>
      </c>
      <c r="K325" s="17" t="e">
        <f t="shared" si="71"/>
        <v>#DIV/0!</v>
      </c>
      <c r="L325" s="18" t="e">
        <f>VLOOKUP(B325,'Table 6'!$A$2:$P$267,16,FALSE)</f>
        <v>#N/A</v>
      </c>
      <c r="M325" s="35" t="str">
        <f t="shared" si="66"/>
        <v/>
      </c>
      <c r="N325" s="35" t="str">
        <f t="shared" si="72"/>
        <v/>
      </c>
      <c r="O325" s="36" t="e">
        <f>HLOOKUP($Q$1,'Table 6'!$A$2:$P$267,B325,FALSE)</f>
        <v>#REF!</v>
      </c>
      <c r="P325" s="35" t="str">
        <f t="shared" si="67"/>
        <v/>
      </c>
      <c r="Q325" s="35" t="str">
        <f t="shared" si="73"/>
        <v/>
      </c>
    </row>
    <row r="326" spans="1:17" s="126" customFormat="1" ht="14.25" customHeight="1">
      <c r="A326" s="143" t="str">
        <f>IF('Values-Valeurs'!A323="","",'Values-Valeurs'!A323)</f>
        <v/>
      </c>
      <c r="B326" s="123" t="e">
        <f>VLOOKUP(A326,Variables!$A:$D,2,FALSE)</f>
        <v>#N/A</v>
      </c>
      <c r="C326" s="175" t="e">
        <f>VLOOKUP(A326,Variables!$A:$D,3,FALSE)</f>
        <v>#N/A</v>
      </c>
      <c r="D326" s="26">
        <f>'Values-Valeurs'!B323</f>
        <v>0</v>
      </c>
      <c r="E326" s="26">
        <f>'Values-Valeurs'!C323</f>
        <v>0</v>
      </c>
      <c r="F326" s="26">
        <f>'Values-Valeurs'!D323</f>
        <v>0</v>
      </c>
      <c r="G326" s="26">
        <f>'Values-Valeurs'!E323</f>
        <v>0</v>
      </c>
      <c r="H326" s="16">
        <f t="shared" si="68"/>
        <v>0</v>
      </c>
      <c r="I326" s="16">
        <f t="shared" si="69"/>
        <v>0</v>
      </c>
      <c r="J326" s="17" t="e">
        <f t="shared" si="70"/>
        <v>#DIV/0!</v>
      </c>
      <c r="K326" s="17" t="e">
        <f t="shared" si="71"/>
        <v>#DIV/0!</v>
      </c>
      <c r="L326" s="18" t="e">
        <f>VLOOKUP(B326,'Table 6'!$A$2:$P$267,16,FALSE)</f>
        <v>#N/A</v>
      </c>
      <c r="M326" s="35" t="str">
        <f t="shared" ref="M326:M389" si="74">IF(I326=0,"",IF(L326="no data","",((IF(AND($H326&lt;=$I326,$H326&gt;=0),BINOMDIST($H326,$I326,L326/100,0),"")))))</f>
        <v/>
      </c>
      <c r="N326" s="35" t="str">
        <f t="shared" si="72"/>
        <v/>
      </c>
      <c r="O326" s="36" t="e">
        <f>HLOOKUP($Q$1,'Table 6'!$A$2:$P$267,B326,FALSE)</f>
        <v>#REF!</v>
      </c>
      <c r="P326" s="35" t="str">
        <f t="shared" ref="P326:P389" si="75">IF(I326=0,"",IF(O326="no data","",(IF(AND($H326&lt;=$I326,$H326&gt;=0),BINOMDIST($H326,$I326,O326/100,0),""))))</f>
        <v/>
      </c>
      <c r="Q326" s="35" t="str">
        <f t="shared" si="73"/>
        <v/>
      </c>
    </row>
    <row r="327" spans="1:17" s="126" customFormat="1" ht="14.25" customHeight="1">
      <c r="A327" s="143" t="str">
        <f>IF('Values-Valeurs'!A324="","",'Values-Valeurs'!A324)</f>
        <v/>
      </c>
      <c r="B327" s="123" t="e">
        <f>VLOOKUP(A327,Variables!$A:$D,2,FALSE)</f>
        <v>#N/A</v>
      </c>
      <c r="C327" s="175" t="e">
        <f>VLOOKUP(A327,Variables!$A:$D,3,FALSE)</f>
        <v>#N/A</v>
      </c>
      <c r="D327" s="26">
        <f>'Values-Valeurs'!B324</f>
        <v>0</v>
      </c>
      <c r="E327" s="26">
        <f>'Values-Valeurs'!C324</f>
        <v>0</v>
      </c>
      <c r="F327" s="26">
        <f>'Values-Valeurs'!D324</f>
        <v>0</v>
      </c>
      <c r="G327" s="26">
        <f>'Values-Valeurs'!E324</f>
        <v>0</v>
      </c>
      <c r="H327" s="16">
        <f t="shared" si="68"/>
        <v>0</v>
      </c>
      <c r="I327" s="16">
        <f t="shared" si="69"/>
        <v>0</v>
      </c>
      <c r="J327" s="17" t="e">
        <f t="shared" si="70"/>
        <v>#DIV/0!</v>
      </c>
      <c r="K327" s="17" t="e">
        <f t="shared" si="71"/>
        <v>#DIV/0!</v>
      </c>
      <c r="L327" s="18" t="e">
        <f>VLOOKUP(B327,'Table 6'!$A$2:$P$267,16,FALSE)</f>
        <v>#N/A</v>
      </c>
      <c r="M327" s="35" t="str">
        <f t="shared" si="74"/>
        <v/>
      </c>
      <c r="N327" s="35" t="str">
        <f t="shared" si="72"/>
        <v/>
      </c>
      <c r="O327" s="36" t="e">
        <f>HLOOKUP($Q$1,'Table 6'!$A$2:$P$267,B327,FALSE)</f>
        <v>#REF!</v>
      </c>
      <c r="P327" s="35" t="str">
        <f t="shared" si="75"/>
        <v/>
      </c>
      <c r="Q327" s="35" t="str">
        <f t="shared" si="73"/>
        <v/>
      </c>
    </row>
    <row r="328" spans="1:17" s="126" customFormat="1" ht="14.25" customHeight="1">
      <c r="A328" s="143" t="str">
        <f>IF('Values-Valeurs'!A325="","",'Values-Valeurs'!A325)</f>
        <v/>
      </c>
      <c r="B328" s="123" t="e">
        <f>VLOOKUP(A328,Variables!$A:$D,2,FALSE)</f>
        <v>#N/A</v>
      </c>
      <c r="C328" s="175" t="e">
        <f>VLOOKUP(A328,Variables!$A:$D,3,FALSE)</f>
        <v>#N/A</v>
      </c>
      <c r="D328" s="26">
        <f>'Values-Valeurs'!B325</f>
        <v>0</v>
      </c>
      <c r="E328" s="26">
        <f>'Values-Valeurs'!C325</f>
        <v>0</v>
      </c>
      <c r="F328" s="26">
        <f>'Values-Valeurs'!D325</f>
        <v>0</v>
      </c>
      <c r="G328" s="26">
        <f>'Values-Valeurs'!E325</f>
        <v>0</v>
      </c>
      <c r="H328" s="16">
        <f t="shared" si="68"/>
        <v>0</v>
      </c>
      <c r="I328" s="16">
        <f t="shared" si="69"/>
        <v>0</v>
      </c>
      <c r="J328" s="17" t="e">
        <f t="shared" si="70"/>
        <v>#DIV/0!</v>
      </c>
      <c r="K328" s="17" t="e">
        <f t="shared" si="71"/>
        <v>#DIV/0!</v>
      </c>
      <c r="L328" s="18" t="e">
        <f>VLOOKUP(B328,'Table 6'!$A$2:$P$267,16,FALSE)</f>
        <v>#N/A</v>
      </c>
      <c r="M328" s="35" t="str">
        <f t="shared" si="74"/>
        <v/>
      </c>
      <c r="N328" s="35" t="str">
        <f t="shared" si="72"/>
        <v/>
      </c>
      <c r="O328" s="36" t="e">
        <f>HLOOKUP($Q$1,'Table 6'!$A$2:$P$267,B328,FALSE)</f>
        <v>#REF!</v>
      </c>
      <c r="P328" s="35" t="str">
        <f t="shared" si="75"/>
        <v/>
      </c>
      <c r="Q328" s="35" t="str">
        <f t="shared" si="73"/>
        <v/>
      </c>
    </row>
    <row r="329" spans="1:17" s="126" customFormat="1" ht="14.25" customHeight="1">
      <c r="A329" s="143" t="str">
        <f>IF('Values-Valeurs'!A326="","",'Values-Valeurs'!A326)</f>
        <v/>
      </c>
      <c r="B329" s="123" t="e">
        <f>VLOOKUP(A329,Variables!$A:$D,2,FALSE)</f>
        <v>#N/A</v>
      </c>
      <c r="C329" s="175" t="e">
        <f>VLOOKUP(A329,Variables!$A:$D,3,FALSE)</f>
        <v>#N/A</v>
      </c>
      <c r="D329" s="26">
        <f>'Values-Valeurs'!B326</f>
        <v>0</v>
      </c>
      <c r="E329" s="26">
        <f>'Values-Valeurs'!C326</f>
        <v>0</v>
      </c>
      <c r="F329" s="26">
        <f>'Values-Valeurs'!D326</f>
        <v>0</v>
      </c>
      <c r="G329" s="26">
        <f>'Values-Valeurs'!E326</f>
        <v>0</v>
      </c>
      <c r="H329" s="16">
        <f t="shared" si="68"/>
        <v>0</v>
      </c>
      <c r="I329" s="16">
        <f t="shared" si="69"/>
        <v>0</v>
      </c>
      <c r="J329" s="17" t="e">
        <f t="shared" si="70"/>
        <v>#DIV/0!</v>
      </c>
      <c r="K329" s="17" t="e">
        <f t="shared" si="71"/>
        <v>#DIV/0!</v>
      </c>
      <c r="L329" s="18" t="e">
        <f>VLOOKUP(B329,'Table 6'!$A$2:$P$267,16,FALSE)</f>
        <v>#N/A</v>
      </c>
      <c r="M329" s="35" t="str">
        <f t="shared" si="74"/>
        <v/>
      </c>
      <c r="N329" s="35" t="str">
        <f t="shared" si="72"/>
        <v/>
      </c>
      <c r="O329" s="36" t="e">
        <f>HLOOKUP($Q$1,'Table 6'!$A$2:$P$267,B329,FALSE)</f>
        <v>#REF!</v>
      </c>
      <c r="P329" s="35" t="str">
        <f t="shared" si="75"/>
        <v/>
      </c>
      <c r="Q329" s="35" t="str">
        <f t="shared" si="73"/>
        <v/>
      </c>
    </row>
    <row r="330" spans="1:17" s="126" customFormat="1" ht="14.25" customHeight="1">
      <c r="A330" s="143" t="str">
        <f>IF('Values-Valeurs'!A327="","",'Values-Valeurs'!A327)</f>
        <v/>
      </c>
      <c r="B330" s="123" t="e">
        <f>VLOOKUP(A330,Variables!$A:$D,2,FALSE)</f>
        <v>#N/A</v>
      </c>
      <c r="C330" s="175" t="e">
        <f>VLOOKUP(A330,Variables!$A:$D,3,FALSE)</f>
        <v>#N/A</v>
      </c>
      <c r="D330" s="26">
        <f>'Values-Valeurs'!B327</f>
        <v>0</v>
      </c>
      <c r="E330" s="26">
        <f>'Values-Valeurs'!C327</f>
        <v>0</v>
      </c>
      <c r="F330" s="26">
        <f>'Values-Valeurs'!D327</f>
        <v>0</v>
      </c>
      <c r="G330" s="26">
        <f>'Values-Valeurs'!E327</f>
        <v>0</v>
      </c>
      <c r="H330" s="16">
        <f t="shared" si="68"/>
        <v>0</v>
      </c>
      <c r="I330" s="16">
        <f t="shared" si="69"/>
        <v>0</v>
      </c>
      <c r="J330" s="17" t="e">
        <f t="shared" si="70"/>
        <v>#DIV/0!</v>
      </c>
      <c r="K330" s="17" t="e">
        <f t="shared" si="71"/>
        <v>#DIV/0!</v>
      </c>
      <c r="L330" s="18" t="e">
        <f>VLOOKUP(B330,'Table 6'!$A$2:$P$267,16,FALSE)</f>
        <v>#N/A</v>
      </c>
      <c r="M330" s="35" t="str">
        <f t="shared" si="74"/>
        <v/>
      </c>
      <c r="N330" s="35" t="str">
        <f t="shared" si="72"/>
        <v/>
      </c>
      <c r="O330" s="36" t="e">
        <f>HLOOKUP($Q$1,'Table 6'!$A$2:$P$267,B330,FALSE)</f>
        <v>#REF!</v>
      </c>
      <c r="P330" s="35" t="str">
        <f t="shared" si="75"/>
        <v/>
      </c>
      <c r="Q330" s="35" t="str">
        <f t="shared" si="73"/>
        <v/>
      </c>
    </row>
    <row r="331" spans="1:17" s="126" customFormat="1" ht="14.25" customHeight="1">
      <c r="A331" s="143" t="str">
        <f>IF('Values-Valeurs'!A328="","",'Values-Valeurs'!A328)</f>
        <v/>
      </c>
      <c r="B331" s="123" t="e">
        <f>VLOOKUP(A331,Variables!$A:$D,2,FALSE)</f>
        <v>#N/A</v>
      </c>
      <c r="C331" s="175" t="e">
        <f>VLOOKUP(A331,Variables!$A:$D,3,FALSE)</f>
        <v>#N/A</v>
      </c>
      <c r="D331" s="26">
        <f>'Values-Valeurs'!B328</f>
        <v>0</v>
      </c>
      <c r="E331" s="26">
        <f>'Values-Valeurs'!C328</f>
        <v>0</v>
      </c>
      <c r="F331" s="26">
        <f>'Values-Valeurs'!D328</f>
        <v>0</v>
      </c>
      <c r="G331" s="26">
        <f>'Values-Valeurs'!E328</f>
        <v>0</v>
      </c>
      <c r="H331" s="16">
        <f t="shared" si="68"/>
        <v>0</v>
      </c>
      <c r="I331" s="16">
        <f t="shared" si="69"/>
        <v>0</v>
      </c>
      <c r="J331" s="17" t="e">
        <f t="shared" si="70"/>
        <v>#DIV/0!</v>
      </c>
      <c r="K331" s="17" t="e">
        <f t="shared" si="71"/>
        <v>#DIV/0!</v>
      </c>
      <c r="L331" s="18" t="e">
        <f>VLOOKUP(B331,'Table 6'!$A$2:$P$267,16,FALSE)</f>
        <v>#N/A</v>
      </c>
      <c r="M331" s="35" t="str">
        <f t="shared" si="74"/>
        <v/>
      </c>
      <c r="N331" s="35" t="str">
        <f t="shared" si="72"/>
        <v/>
      </c>
      <c r="O331" s="36" t="e">
        <f>HLOOKUP($Q$1,'Table 6'!$A$2:$P$267,B331,FALSE)</f>
        <v>#REF!</v>
      </c>
      <c r="P331" s="35" t="str">
        <f t="shared" si="75"/>
        <v/>
      </c>
      <c r="Q331" s="35" t="str">
        <f t="shared" si="73"/>
        <v/>
      </c>
    </row>
    <row r="332" spans="1:17" s="126" customFormat="1" ht="14.25" customHeight="1">
      <c r="A332" s="143" t="str">
        <f>IF('Values-Valeurs'!A329="","",'Values-Valeurs'!A329)</f>
        <v/>
      </c>
      <c r="B332" s="123" t="e">
        <f>VLOOKUP(A332,Variables!$A:$D,2,FALSE)</f>
        <v>#N/A</v>
      </c>
      <c r="C332" s="175" t="e">
        <f>VLOOKUP(A332,Variables!$A:$D,3,FALSE)</f>
        <v>#N/A</v>
      </c>
      <c r="D332" s="26">
        <f>'Values-Valeurs'!B329</f>
        <v>0</v>
      </c>
      <c r="E332" s="26">
        <f>'Values-Valeurs'!C329</f>
        <v>0</v>
      </c>
      <c r="F332" s="26">
        <f>'Values-Valeurs'!D329</f>
        <v>0</v>
      </c>
      <c r="G332" s="26">
        <f>'Values-Valeurs'!E329</f>
        <v>0</v>
      </c>
      <c r="H332" s="16">
        <f t="shared" si="68"/>
        <v>0</v>
      </c>
      <c r="I332" s="16">
        <f t="shared" si="69"/>
        <v>0</v>
      </c>
      <c r="J332" s="17" t="e">
        <f t="shared" si="70"/>
        <v>#DIV/0!</v>
      </c>
      <c r="K332" s="17" t="e">
        <f t="shared" si="71"/>
        <v>#DIV/0!</v>
      </c>
      <c r="L332" s="18" t="e">
        <f>VLOOKUP(B332,'Table 6'!$A$2:$P$267,16,FALSE)</f>
        <v>#N/A</v>
      </c>
      <c r="M332" s="35" t="str">
        <f t="shared" si="74"/>
        <v/>
      </c>
      <c r="N332" s="35" t="str">
        <f t="shared" si="72"/>
        <v/>
      </c>
      <c r="O332" s="36" t="e">
        <f>HLOOKUP($Q$1,'Table 6'!$A$2:$P$267,B332,FALSE)</f>
        <v>#REF!</v>
      </c>
      <c r="P332" s="35" t="str">
        <f t="shared" si="75"/>
        <v/>
      </c>
      <c r="Q332" s="35" t="str">
        <f t="shared" si="73"/>
        <v/>
      </c>
    </row>
    <row r="333" spans="1:17" s="126" customFormat="1" ht="14.25" customHeight="1">
      <c r="A333" s="143" t="str">
        <f>IF('Values-Valeurs'!A330="","",'Values-Valeurs'!A330)</f>
        <v/>
      </c>
      <c r="B333" s="123" t="e">
        <f>VLOOKUP(A333,Variables!$A:$D,2,FALSE)</f>
        <v>#N/A</v>
      </c>
      <c r="C333" s="175" t="e">
        <f>VLOOKUP(A333,Variables!$A:$D,3,FALSE)</f>
        <v>#N/A</v>
      </c>
      <c r="D333" s="26">
        <f>'Values-Valeurs'!B330</f>
        <v>0</v>
      </c>
      <c r="E333" s="26">
        <f>'Values-Valeurs'!C330</f>
        <v>0</v>
      </c>
      <c r="F333" s="26">
        <f>'Values-Valeurs'!D330</f>
        <v>0</v>
      </c>
      <c r="G333" s="26">
        <f>'Values-Valeurs'!E330</f>
        <v>0</v>
      </c>
      <c r="H333" s="16">
        <f t="shared" si="68"/>
        <v>0</v>
      </c>
      <c r="I333" s="16">
        <f t="shared" si="69"/>
        <v>0</v>
      </c>
      <c r="J333" s="17" t="e">
        <f t="shared" si="70"/>
        <v>#DIV/0!</v>
      </c>
      <c r="K333" s="17" t="e">
        <f t="shared" si="71"/>
        <v>#DIV/0!</v>
      </c>
      <c r="L333" s="18" t="e">
        <f>VLOOKUP(B333,'Table 6'!$A$2:$P$267,16,FALSE)</f>
        <v>#N/A</v>
      </c>
      <c r="M333" s="35" t="str">
        <f t="shared" si="74"/>
        <v/>
      </c>
      <c r="N333" s="35" t="str">
        <f t="shared" si="72"/>
        <v/>
      </c>
      <c r="O333" s="36" t="e">
        <f>HLOOKUP($Q$1,'Table 6'!$A$2:$P$267,B333,FALSE)</f>
        <v>#REF!</v>
      </c>
      <c r="P333" s="35" t="str">
        <f t="shared" si="75"/>
        <v/>
      </c>
      <c r="Q333" s="35" t="str">
        <f t="shared" si="73"/>
        <v/>
      </c>
    </row>
    <row r="334" spans="1:17" s="126" customFormat="1" ht="14.25" customHeight="1">
      <c r="A334" s="143" t="str">
        <f>IF('Values-Valeurs'!A331="","",'Values-Valeurs'!A331)</f>
        <v/>
      </c>
      <c r="B334" s="123" t="e">
        <f>VLOOKUP(A334,Variables!$A:$D,2,FALSE)</f>
        <v>#N/A</v>
      </c>
      <c r="C334" s="175" t="e">
        <f>VLOOKUP(A334,Variables!$A:$D,3,FALSE)</f>
        <v>#N/A</v>
      </c>
      <c r="D334" s="26">
        <f>'Values-Valeurs'!B331</f>
        <v>0</v>
      </c>
      <c r="E334" s="26">
        <f>'Values-Valeurs'!C331</f>
        <v>0</v>
      </c>
      <c r="F334" s="26">
        <f>'Values-Valeurs'!D331</f>
        <v>0</v>
      </c>
      <c r="G334" s="26">
        <f>'Values-Valeurs'!E331</f>
        <v>0</v>
      </c>
      <c r="H334" s="16">
        <f t="shared" si="68"/>
        <v>0</v>
      </c>
      <c r="I334" s="16">
        <f t="shared" si="69"/>
        <v>0</v>
      </c>
      <c r="J334" s="17" t="e">
        <f t="shared" si="70"/>
        <v>#DIV/0!</v>
      </c>
      <c r="K334" s="17" t="e">
        <f t="shared" si="71"/>
        <v>#DIV/0!</v>
      </c>
      <c r="L334" s="18" t="e">
        <f>VLOOKUP(B334,'Table 6'!$A$2:$P$267,16,FALSE)</f>
        <v>#N/A</v>
      </c>
      <c r="M334" s="35" t="str">
        <f t="shared" si="74"/>
        <v/>
      </c>
      <c r="N334" s="35" t="str">
        <f t="shared" si="72"/>
        <v/>
      </c>
      <c r="O334" s="36" t="e">
        <f>HLOOKUP($Q$1,'Table 6'!$A$2:$P$267,B334,FALSE)</f>
        <v>#REF!</v>
      </c>
      <c r="P334" s="35" t="str">
        <f t="shared" si="75"/>
        <v/>
      </c>
      <c r="Q334" s="35" t="str">
        <f t="shared" si="73"/>
        <v/>
      </c>
    </row>
    <row r="335" spans="1:17" s="126" customFormat="1" ht="14.25" customHeight="1">
      <c r="A335" s="143" t="str">
        <f>IF('Values-Valeurs'!A332="","",'Values-Valeurs'!A332)</f>
        <v/>
      </c>
      <c r="B335" s="123" t="e">
        <f>VLOOKUP(A335,Variables!$A:$D,2,FALSE)</f>
        <v>#N/A</v>
      </c>
      <c r="C335" s="175" t="e">
        <f>VLOOKUP(A335,Variables!$A:$D,3,FALSE)</f>
        <v>#N/A</v>
      </c>
      <c r="D335" s="26">
        <f>'Values-Valeurs'!B332</f>
        <v>0</v>
      </c>
      <c r="E335" s="26">
        <f>'Values-Valeurs'!C332</f>
        <v>0</v>
      </c>
      <c r="F335" s="26">
        <f>'Values-Valeurs'!D332</f>
        <v>0</v>
      </c>
      <c r="G335" s="26">
        <f>'Values-Valeurs'!E332</f>
        <v>0</v>
      </c>
      <c r="H335" s="16">
        <f t="shared" si="68"/>
        <v>0</v>
      </c>
      <c r="I335" s="16">
        <f t="shared" si="69"/>
        <v>0</v>
      </c>
      <c r="J335" s="17" t="e">
        <f t="shared" si="70"/>
        <v>#DIV/0!</v>
      </c>
      <c r="K335" s="17" t="e">
        <f t="shared" si="71"/>
        <v>#DIV/0!</v>
      </c>
      <c r="L335" s="18" t="e">
        <f>VLOOKUP(B335,'Table 6'!$A$2:$P$267,16,FALSE)</f>
        <v>#N/A</v>
      </c>
      <c r="M335" s="35" t="str">
        <f t="shared" si="74"/>
        <v/>
      </c>
      <c r="N335" s="35" t="str">
        <f t="shared" si="72"/>
        <v/>
      </c>
      <c r="O335" s="36" t="e">
        <f>HLOOKUP($Q$1,'Table 6'!$A$2:$P$267,B335,FALSE)</f>
        <v>#REF!</v>
      </c>
      <c r="P335" s="35" t="str">
        <f t="shared" si="75"/>
        <v/>
      </c>
      <c r="Q335" s="35" t="str">
        <f t="shared" si="73"/>
        <v/>
      </c>
    </row>
    <row r="336" spans="1:17" s="126" customFormat="1" ht="14.25" customHeight="1">
      <c r="A336" s="143" t="str">
        <f>IF('Values-Valeurs'!A333="","",'Values-Valeurs'!A333)</f>
        <v/>
      </c>
      <c r="B336" s="123" t="e">
        <f>VLOOKUP(A336,Variables!$A:$D,2,FALSE)</f>
        <v>#N/A</v>
      </c>
      <c r="C336" s="175" t="e">
        <f>VLOOKUP(A336,Variables!$A:$D,3,FALSE)</f>
        <v>#N/A</v>
      </c>
      <c r="D336" s="26">
        <f>'Values-Valeurs'!B333</f>
        <v>0</v>
      </c>
      <c r="E336" s="26">
        <f>'Values-Valeurs'!C333</f>
        <v>0</v>
      </c>
      <c r="F336" s="26">
        <f>'Values-Valeurs'!D333</f>
        <v>0</v>
      </c>
      <c r="G336" s="26">
        <f>'Values-Valeurs'!E333</f>
        <v>0</v>
      </c>
      <c r="H336" s="16">
        <f t="shared" si="68"/>
        <v>0</v>
      </c>
      <c r="I336" s="16">
        <f t="shared" si="69"/>
        <v>0</v>
      </c>
      <c r="J336" s="17" t="e">
        <f t="shared" si="70"/>
        <v>#DIV/0!</v>
      </c>
      <c r="K336" s="17" t="e">
        <f t="shared" si="71"/>
        <v>#DIV/0!</v>
      </c>
      <c r="L336" s="18" t="e">
        <f>VLOOKUP(B336,'Table 6'!$A$2:$P$267,16,FALSE)</f>
        <v>#N/A</v>
      </c>
      <c r="M336" s="35" t="str">
        <f t="shared" si="74"/>
        <v/>
      </c>
      <c r="N336" s="35" t="str">
        <f t="shared" si="72"/>
        <v/>
      </c>
      <c r="O336" s="36" t="e">
        <f>HLOOKUP($Q$1,'Table 6'!$A$2:$P$267,B336,FALSE)</f>
        <v>#REF!</v>
      </c>
      <c r="P336" s="35" t="str">
        <f t="shared" si="75"/>
        <v/>
      </c>
      <c r="Q336" s="35" t="str">
        <f t="shared" si="73"/>
        <v/>
      </c>
    </row>
    <row r="337" spans="1:17" s="126" customFormat="1" ht="14.25" customHeight="1">
      <c r="A337" s="143" t="str">
        <f>IF('Values-Valeurs'!A334="","",'Values-Valeurs'!A334)</f>
        <v/>
      </c>
      <c r="B337" s="123" t="e">
        <f>VLOOKUP(A337,Variables!$A:$D,2,FALSE)</f>
        <v>#N/A</v>
      </c>
      <c r="C337" s="175" t="e">
        <f>VLOOKUP(A337,Variables!$A:$D,3,FALSE)</f>
        <v>#N/A</v>
      </c>
      <c r="D337" s="26">
        <f>'Values-Valeurs'!B334</f>
        <v>0</v>
      </c>
      <c r="E337" s="26">
        <f>'Values-Valeurs'!C334</f>
        <v>0</v>
      </c>
      <c r="F337" s="26">
        <f>'Values-Valeurs'!D334</f>
        <v>0</v>
      </c>
      <c r="G337" s="26">
        <f>'Values-Valeurs'!E334</f>
        <v>0</v>
      </c>
      <c r="H337" s="16">
        <f t="shared" si="68"/>
        <v>0</v>
      </c>
      <c r="I337" s="16">
        <f t="shared" si="69"/>
        <v>0</v>
      </c>
      <c r="J337" s="17" t="e">
        <f t="shared" si="70"/>
        <v>#DIV/0!</v>
      </c>
      <c r="K337" s="17" t="e">
        <f t="shared" si="71"/>
        <v>#DIV/0!</v>
      </c>
      <c r="L337" s="18" t="e">
        <f>VLOOKUP(B337,'Table 6'!$A$2:$P$267,16,FALSE)</f>
        <v>#N/A</v>
      </c>
      <c r="M337" s="35" t="str">
        <f t="shared" si="74"/>
        <v/>
      </c>
      <c r="N337" s="35" t="str">
        <f t="shared" si="72"/>
        <v/>
      </c>
      <c r="O337" s="36" t="e">
        <f>HLOOKUP($Q$1,'Table 6'!$A$2:$P$267,B337,FALSE)</f>
        <v>#REF!</v>
      </c>
      <c r="P337" s="35" t="str">
        <f t="shared" si="75"/>
        <v/>
      </c>
      <c r="Q337" s="35" t="str">
        <f t="shared" si="73"/>
        <v/>
      </c>
    </row>
    <row r="338" spans="1:17" s="126" customFormat="1" ht="14.25" customHeight="1">
      <c r="A338" s="143" t="str">
        <f>IF('Values-Valeurs'!A335="","",'Values-Valeurs'!A335)</f>
        <v/>
      </c>
      <c r="B338" s="123" t="e">
        <f>VLOOKUP(A338,Variables!$A:$D,2,FALSE)</f>
        <v>#N/A</v>
      </c>
      <c r="C338" s="175" t="e">
        <f>VLOOKUP(A338,Variables!$A:$D,3,FALSE)</f>
        <v>#N/A</v>
      </c>
      <c r="D338" s="26">
        <f>'Values-Valeurs'!B335</f>
        <v>0</v>
      </c>
      <c r="E338" s="26">
        <f>'Values-Valeurs'!C335</f>
        <v>0</v>
      </c>
      <c r="F338" s="26">
        <f>'Values-Valeurs'!D335</f>
        <v>0</v>
      </c>
      <c r="G338" s="26">
        <f>'Values-Valeurs'!E335</f>
        <v>0</v>
      </c>
      <c r="H338" s="16">
        <f t="shared" ref="H338:H401" si="76">D338+E338</f>
        <v>0</v>
      </c>
      <c r="I338" s="16">
        <f t="shared" ref="I338:I401" si="77">D338+E338+F338</f>
        <v>0</v>
      </c>
      <c r="J338" s="17" t="e">
        <f t="shared" ref="J338:J401" si="78">IF((COUNTA(D338)=0),0,(D338)/(D338+F338))</f>
        <v>#DIV/0!</v>
      </c>
      <c r="K338" s="17" t="e">
        <f t="shared" ref="K338:K401" si="79">IF((COUNTA(D338:E338)=0),0,(D338+E338)/(D338+E338+F338))</f>
        <v>#DIV/0!</v>
      </c>
      <c r="L338" s="18" t="e">
        <f>VLOOKUP(B338,'Table 6'!$A$2:$P$267,16,FALSE)</f>
        <v>#N/A</v>
      </c>
      <c r="M338" s="35" t="str">
        <f t="shared" si="74"/>
        <v/>
      </c>
      <c r="N338" s="35" t="str">
        <f t="shared" ref="N338:N401" si="80">IF(I338=0,"",(IF(AND(M338&lt;=0.05,K338*100&gt;L338),"Alert",IF(AND(M338&lt;=0.05,K338*100&lt;L338),"protective",""))))</f>
        <v/>
      </c>
      <c r="O338" s="36" t="e">
        <f>HLOOKUP($Q$1,'Table 6'!$A$2:$P$267,B338,FALSE)</f>
        <v>#REF!</v>
      </c>
      <c r="P338" s="35" t="str">
        <f t="shared" si="75"/>
        <v/>
      </c>
      <c r="Q338" s="35" t="str">
        <f t="shared" ref="Q338:Q401" si="81">IF(I338=0,"",(IF(AND(P338&lt;=0.05,K338*100&gt;O338),"Alert",IF(AND(P338&lt;=0.05,K338*100&lt;O338),"protective",""))))</f>
        <v/>
      </c>
    </row>
    <row r="339" spans="1:17" s="126" customFormat="1" ht="14.25" customHeight="1">
      <c r="A339" s="143" t="str">
        <f>IF('Values-Valeurs'!A336="","",'Values-Valeurs'!A336)</f>
        <v/>
      </c>
      <c r="B339" s="123" t="e">
        <f>VLOOKUP(A339,Variables!$A:$D,2,FALSE)</f>
        <v>#N/A</v>
      </c>
      <c r="C339" s="175" t="e">
        <f>VLOOKUP(A339,Variables!$A:$D,3,FALSE)</f>
        <v>#N/A</v>
      </c>
      <c r="D339" s="26">
        <f>'Values-Valeurs'!B336</f>
        <v>0</v>
      </c>
      <c r="E339" s="26">
        <f>'Values-Valeurs'!C336</f>
        <v>0</v>
      </c>
      <c r="F339" s="26">
        <f>'Values-Valeurs'!D336</f>
        <v>0</v>
      </c>
      <c r="G339" s="26">
        <f>'Values-Valeurs'!E336</f>
        <v>0</v>
      </c>
      <c r="H339" s="16">
        <f t="shared" si="76"/>
        <v>0</v>
      </c>
      <c r="I339" s="16">
        <f t="shared" si="77"/>
        <v>0</v>
      </c>
      <c r="J339" s="17" t="e">
        <f t="shared" si="78"/>
        <v>#DIV/0!</v>
      </c>
      <c r="K339" s="17" t="e">
        <f t="shared" si="79"/>
        <v>#DIV/0!</v>
      </c>
      <c r="L339" s="18" t="e">
        <f>VLOOKUP(B339,'Table 6'!$A$2:$P$267,16,FALSE)</f>
        <v>#N/A</v>
      </c>
      <c r="M339" s="35" t="str">
        <f t="shared" si="74"/>
        <v/>
      </c>
      <c r="N339" s="35" t="str">
        <f t="shared" si="80"/>
        <v/>
      </c>
      <c r="O339" s="36" t="e">
        <f>HLOOKUP($Q$1,'Table 6'!$A$2:$P$267,B339,FALSE)</f>
        <v>#REF!</v>
      </c>
      <c r="P339" s="35" t="str">
        <f t="shared" si="75"/>
        <v/>
      </c>
      <c r="Q339" s="35" t="str">
        <f t="shared" si="81"/>
        <v/>
      </c>
    </row>
    <row r="340" spans="1:17" s="126" customFormat="1" ht="14.25" customHeight="1">
      <c r="A340" s="143" t="str">
        <f>IF('Values-Valeurs'!A337="","",'Values-Valeurs'!A337)</f>
        <v/>
      </c>
      <c r="B340" s="123" t="e">
        <f>VLOOKUP(A340,Variables!$A:$D,2,FALSE)</f>
        <v>#N/A</v>
      </c>
      <c r="C340" s="175" t="e">
        <f>VLOOKUP(A340,Variables!$A:$D,3,FALSE)</f>
        <v>#N/A</v>
      </c>
      <c r="D340" s="26">
        <f>'Values-Valeurs'!B337</f>
        <v>0</v>
      </c>
      <c r="E340" s="26">
        <f>'Values-Valeurs'!C337</f>
        <v>0</v>
      </c>
      <c r="F340" s="26">
        <f>'Values-Valeurs'!D337</f>
        <v>0</v>
      </c>
      <c r="G340" s="26">
        <f>'Values-Valeurs'!E337</f>
        <v>0</v>
      </c>
      <c r="H340" s="16">
        <f t="shared" si="76"/>
        <v>0</v>
      </c>
      <c r="I340" s="16">
        <f t="shared" si="77"/>
        <v>0</v>
      </c>
      <c r="J340" s="17" t="e">
        <f t="shared" si="78"/>
        <v>#DIV/0!</v>
      </c>
      <c r="K340" s="17" t="e">
        <f t="shared" si="79"/>
        <v>#DIV/0!</v>
      </c>
      <c r="L340" s="18" t="e">
        <f>VLOOKUP(B340,'Table 6'!$A$2:$P$267,16,FALSE)</f>
        <v>#N/A</v>
      </c>
      <c r="M340" s="35" t="str">
        <f t="shared" si="74"/>
        <v/>
      </c>
      <c r="N340" s="35" t="str">
        <f t="shared" si="80"/>
        <v/>
      </c>
      <c r="O340" s="36" t="e">
        <f>HLOOKUP($Q$1,'Table 6'!$A$2:$P$267,B340,FALSE)</f>
        <v>#REF!</v>
      </c>
      <c r="P340" s="35" t="str">
        <f t="shared" si="75"/>
        <v/>
      </c>
      <c r="Q340" s="35" t="str">
        <f t="shared" si="81"/>
        <v/>
      </c>
    </row>
    <row r="341" spans="1:17" s="126" customFormat="1" ht="14.25" customHeight="1">
      <c r="A341" s="143" t="str">
        <f>IF('Values-Valeurs'!A338="","",'Values-Valeurs'!A338)</f>
        <v/>
      </c>
      <c r="B341" s="123" t="e">
        <f>VLOOKUP(A341,Variables!$A:$D,2,FALSE)</f>
        <v>#N/A</v>
      </c>
      <c r="C341" s="175" t="e">
        <f>VLOOKUP(A341,Variables!$A:$D,3,FALSE)</f>
        <v>#N/A</v>
      </c>
      <c r="D341" s="26">
        <f>'Values-Valeurs'!B338</f>
        <v>0</v>
      </c>
      <c r="E341" s="26">
        <f>'Values-Valeurs'!C338</f>
        <v>0</v>
      </c>
      <c r="F341" s="26">
        <f>'Values-Valeurs'!D338</f>
        <v>0</v>
      </c>
      <c r="G341" s="26">
        <f>'Values-Valeurs'!E338</f>
        <v>0</v>
      </c>
      <c r="H341" s="16">
        <f t="shared" si="76"/>
        <v>0</v>
      </c>
      <c r="I341" s="16">
        <f t="shared" si="77"/>
        <v>0</v>
      </c>
      <c r="J341" s="17" t="e">
        <f t="shared" si="78"/>
        <v>#DIV/0!</v>
      </c>
      <c r="K341" s="17" t="e">
        <f t="shared" si="79"/>
        <v>#DIV/0!</v>
      </c>
      <c r="L341" s="18" t="e">
        <f>VLOOKUP(B341,'Table 6'!$A$2:$P$267,16,FALSE)</f>
        <v>#N/A</v>
      </c>
      <c r="M341" s="35" t="str">
        <f t="shared" si="74"/>
        <v/>
      </c>
      <c r="N341" s="35" t="str">
        <f t="shared" si="80"/>
        <v/>
      </c>
      <c r="O341" s="36" t="e">
        <f>HLOOKUP($Q$1,'Table 6'!$A$2:$P$267,B341,FALSE)</f>
        <v>#REF!</v>
      </c>
      <c r="P341" s="35" t="str">
        <f t="shared" si="75"/>
        <v/>
      </c>
      <c r="Q341" s="35" t="str">
        <f t="shared" si="81"/>
        <v/>
      </c>
    </row>
    <row r="342" spans="1:17" s="126" customFormat="1" ht="14.25" customHeight="1">
      <c r="A342" s="143" t="str">
        <f>IF('Values-Valeurs'!A339="","",'Values-Valeurs'!A339)</f>
        <v/>
      </c>
      <c r="B342" s="123" t="e">
        <f>VLOOKUP(A342,Variables!$A:$D,2,FALSE)</f>
        <v>#N/A</v>
      </c>
      <c r="C342" s="175" t="e">
        <f>VLOOKUP(A342,Variables!$A:$D,3,FALSE)</f>
        <v>#N/A</v>
      </c>
      <c r="D342" s="26">
        <f>'Values-Valeurs'!B339</f>
        <v>0</v>
      </c>
      <c r="E342" s="26">
        <f>'Values-Valeurs'!C339</f>
        <v>0</v>
      </c>
      <c r="F342" s="26">
        <f>'Values-Valeurs'!D339</f>
        <v>0</v>
      </c>
      <c r="G342" s="26">
        <f>'Values-Valeurs'!E339</f>
        <v>0</v>
      </c>
      <c r="H342" s="16">
        <f t="shared" si="76"/>
        <v>0</v>
      </c>
      <c r="I342" s="16">
        <f t="shared" si="77"/>
        <v>0</v>
      </c>
      <c r="J342" s="17" t="e">
        <f t="shared" si="78"/>
        <v>#DIV/0!</v>
      </c>
      <c r="K342" s="17" t="e">
        <f t="shared" si="79"/>
        <v>#DIV/0!</v>
      </c>
      <c r="L342" s="18" t="e">
        <f>VLOOKUP(B342,'Table 6'!$A$2:$P$267,16,FALSE)</f>
        <v>#N/A</v>
      </c>
      <c r="M342" s="35" t="str">
        <f t="shared" si="74"/>
        <v/>
      </c>
      <c r="N342" s="35" t="str">
        <f t="shared" si="80"/>
        <v/>
      </c>
      <c r="O342" s="36" t="e">
        <f>HLOOKUP($Q$1,'Table 6'!$A$2:$P$267,B342,FALSE)</f>
        <v>#REF!</v>
      </c>
      <c r="P342" s="35" t="str">
        <f t="shared" si="75"/>
        <v/>
      </c>
      <c r="Q342" s="35" t="str">
        <f t="shared" si="81"/>
        <v/>
      </c>
    </row>
    <row r="343" spans="1:17" s="126" customFormat="1" ht="14.25" customHeight="1">
      <c r="A343" s="143" t="str">
        <f>IF('Values-Valeurs'!A340="","",'Values-Valeurs'!A340)</f>
        <v/>
      </c>
      <c r="B343" s="123" t="e">
        <f>VLOOKUP(A343,Variables!$A:$D,2,FALSE)</f>
        <v>#N/A</v>
      </c>
      <c r="C343" s="175" t="e">
        <f>VLOOKUP(A343,Variables!$A:$D,3,FALSE)</f>
        <v>#N/A</v>
      </c>
      <c r="D343" s="26">
        <f>'Values-Valeurs'!B340</f>
        <v>0</v>
      </c>
      <c r="E343" s="26">
        <f>'Values-Valeurs'!C340</f>
        <v>0</v>
      </c>
      <c r="F343" s="26">
        <f>'Values-Valeurs'!D340</f>
        <v>0</v>
      </c>
      <c r="G343" s="26">
        <f>'Values-Valeurs'!E340</f>
        <v>0</v>
      </c>
      <c r="H343" s="16">
        <f t="shared" si="76"/>
        <v>0</v>
      </c>
      <c r="I343" s="16">
        <f t="shared" si="77"/>
        <v>0</v>
      </c>
      <c r="J343" s="17" t="e">
        <f t="shared" si="78"/>
        <v>#DIV/0!</v>
      </c>
      <c r="K343" s="17" t="e">
        <f t="shared" si="79"/>
        <v>#DIV/0!</v>
      </c>
      <c r="L343" s="18" t="e">
        <f>VLOOKUP(B343,'Table 6'!$A$2:$P$267,16,FALSE)</f>
        <v>#N/A</v>
      </c>
      <c r="M343" s="35" t="str">
        <f t="shared" si="74"/>
        <v/>
      </c>
      <c r="N343" s="35" t="str">
        <f t="shared" si="80"/>
        <v/>
      </c>
      <c r="O343" s="36" t="e">
        <f>HLOOKUP($Q$1,'Table 6'!$A$2:$P$267,B343,FALSE)</f>
        <v>#REF!</v>
      </c>
      <c r="P343" s="35" t="str">
        <f t="shared" si="75"/>
        <v/>
      </c>
      <c r="Q343" s="35" t="str">
        <f t="shared" si="81"/>
        <v/>
      </c>
    </row>
    <row r="344" spans="1:17" s="126" customFormat="1" ht="14.25" customHeight="1">
      <c r="A344" s="143" t="str">
        <f>IF('Values-Valeurs'!A341="","",'Values-Valeurs'!A341)</f>
        <v/>
      </c>
      <c r="B344" s="123" t="e">
        <f>VLOOKUP(A344,Variables!$A:$D,2,FALSE)</f>
        <v>#N/A</v>
      </c>
      <c r="C344" s="175" t="e">
        <f>VLOOKUP(A344,Variables!$A:$D,3,FALSE)</f>
        <v>#N/A</v>
      </c>
      <c r="D344" s="26">
        <f>'Values-Valeurs'!B341</f>
        <v>0</v>
      </c>
      <c r="E344" s="26">
        <f>'Values-Valeurs'!C341</f>
        <v>0</v>
      </c>
      <c r="F344" s="26">
        <f>'Values-Valeurs'!D341</f>
        <v>0</v>
      </c>
      <c r="G344" s="26">
        <f>'Values-Valeurs'!E341</f>
        <v>0</v>
      </c>
      <c r="H344" s="16">
        <f t="shared" si="76"/>
        <v>0</v>
      </c>
      <c r="I344" s="16">
        <f t="shared" si="77"/>
        <v>0</v>
      </c>
      <c r="J344" s="17" t="e">
        <f t="shared" si="78"/>
        <v>#DIV/0!</v>
      </c>
      <c r="K344" s="17" t="e">
        <f t="shared" si="79"/>
        <v>#DIV/0!</v>
      </c>
      <c r="L344" s="18" t="e">
        <f>VLOOKUP(B344,'Table 6'!$A$2:$P$267,16,FALSE)</f>
        <v>#N/A</v>
      </c>
      <c r="M344" s="35" t="str">
        <f t="shared" si="74"/>
        <v/>
      </c>
      <c r="N344" s="35" t="str">
        <f t="shared" si="80"/>
        <v/>
      </c>
      <c r="O344" s="36" t="e">
        <f>HLOOKUP($Q$1,'Table 6'!$A$2:$P$267,B344,FALSE)</f>
        <v>#REF!</v>
      </c>
      <c r="P344" s="35" t="str">
        <f t="shared" si="75"/>
        <v/>
      </c>
      <c r="Q344" s="35" t="str">
        <f t="shared" si="81"/>
        <v/>
      </c>
    </row>
    <row r="345" spans="1:17" s="126" customFormat="1" ht="14.25" customHeight="1">
      <c r="A345" s="143" t="str">
        <f>IF('Values-Valeurs'!A342="","",'Values-Valeurs'!A342)</f>
        <v/>
      </c>
      <c r="B345" s="123" t="e">
        <f>VLOOKUP(A345,Variables!$A:$D,2,FALSE)</f>
        <v>#N/A</v>
      </c>
      <c r="C345" s="175" t="e">
        <f>VLOOKUP(A345,Variables!$A:$D,3,FALSE)</f>
        <v>#N/A</v>
      </c>
      <c r="D345" s="26">
        <f>'Values-Valeurs'!B342</f>
        <v>0</v>
      </c>
      <c r="E345" s="26">
        <f>'Values-Valeurs'!C342</f>
        <v>0</v>
      </c>
      <c r="F345" s="26">
        <f>'Values-Valeurs'!D342</f>
        <v>0</v>
      </c>
      <c r="G345" s="26">
        <f>'Values-Valeurs'!E342</f>
        <v>0</v>
      </c>
      <c r="H345" s="16">
        <f t="shared" si="76"/>
        <v>0</v>
      </c>
      <c r="I345" s="16">
        <f t="shared" si="77"/>
        <v>0</v>
      </c>
      <c r="J345" s="17" t="e">
        <f t="shared" si="78"/>
        <v>#DIV/0!</v>
      </c>
      <c r="K345" s="17" t="e">
        <f t="shared" si="79"/>
        <v>#DIV/0!</v>
      </c>
      <c r="L345" s="18" t="e">
        <f>VLOOKUP(B345,'Table 6'!$A$2:$P$267,16,FALSE)</f>
        <v>#N/A</v>
      </c>
      <c r="M345" s="35" t="str">
        <f t="shared" si="74"/>
        <v/>
      </c>
      <c r="N345" s="35" t="str">
        <f t="shared" si="80"/>
        <v/>
      </c>
      <c r="O345" s="36" t="e">
        <f>HLOOKUP($Q$1,'Table 6'!$A$2:$P$267,B345,FALSE)</f>
        <v>#REF!</v>
      </c>
      <c r="P345" s="35" t="str">
        <f t="shared" si="75"/>
        <v/>
      </c>
      <c r="Q345" s="35" t="str">
        <f t="shared" si="81"/>
        <v/>
      </c>
    </row>
    <row r="346" spans="1:17" s="126" customFormat="1" ht="14.25" customHeight="1">
      <c r="A346" s="143" t="str">
        <f>IF('Values-Valeurs'!A343="","",'Values-Valeurs'!A343)</f>
        <v/>
      </c>
      <c r="B346" s="123" t="e">
        <f>VLOOKUP(A346,Variables!$A:$D,2,FALSE)</f>
        <v>#N/A</v>
      </c>
      <c r="C346" s="175" t="e">
        <f>VLOOKUP(A346,Variables!$A:$D,3,FALSE)</f>
        <v>#N/A</v>
      </c>
      <c r="D346" s="26">
        <f>'Values-Valeurs'!B343</f>
        <v>0</v>
      </c>
      <c r="E346" s="26">
        <f>'Values-Valeurs'!C343</f>
        <v>0</v>
      </c>
      <c r="F346" s="26">
        <f>'Values-Valeurs'!D343</f>
        <v>0</v>
      </c>
      <c r="G346" s="26">
        <f>'Values-Valeurs'!E343</f>
        <v>0</v>
      </c>
      <c r="H346" s="16">
        <f t="shared" si="76"/>
        <v>0</v>
      </c>
      <c r="I346" s="16">
        <f t="shared" si="77"/>
        <v>0</v>
      </c>
      <c r="J346" s="17" t="e">
        <f t="shared" si="78"/>
        <v>#DIV/0!</v>
      </c>
      <c r="K346" s="17" t="e">
        <f t="shared" si="79"/>
        <v>#DIV/0!</v>
      </c>
      <c r="L346" s="18" t="e">
        <f>VLOOKUP(B346,'Table 6'!$A$2:$P$267,16,FALSE)</f>
        <v>#N/A</v>
      </c>
      <c r="M346" s="35" t="str">
        <f t="shared" si="74"/>
        <v/>
      </c>
      <c r="N346" s="35" t="str">
        <f t="shared" si="80"/>
        <v/>
      </c>
      <c r="O346" s="36" t="e">
        <f>HLOOKUP($Q$1,'Table 6'!$A$2:$P$267,B346,FALSE)</f>
        <v>#REF!</v>
      </c>
      <c r="P346" s="35" t="str">
        <f t="shared" si="75"/>
        <v/>
      </c>
      <c r="Q346" s="35" t="str">
        <f t="shared" si="81"/>
        <v/>
      </c>
    </row>
    <row r="347" spans="1:17" s="126" customFormat="1" ht="14.25" customHeight="1">
      <c r="A347" s="143" t="str">
        <f>IF('Values-Valeurs'!A344="","",'Values-Valeurs'!A344)</f>
        <v/>
      </c>
      <c r="B347" s="123" t="e">
        <f>VLOOKUP(A347,Variables!$A:$D,2,FALSE)</f>
        <v>#N/A</v>
      </c>
      <c r="C347" s="175" t="e">
        <f>VLOOKUP(A347,Variables!$A:$D,3,FALSE)</f>
        <v>#N/A</v>
      </c>
      <c r="D347" s="26">
        <f>'Values-Valeurs'!B344</f>
        <v>0</v>
      </c>
      <c r="E347" s="26">
        <f>'Values-Valeurs'!C344</f>
        <v>0</v>
      </c>
      <c r="F347" s="26">
        <f>'Values-Valeurs'!D344</f>
        <v>0</v>
      </c>
      <c r="G347" s="26">
        <f>'Values-Valeurs'!E344</f>
        <v>0</v>
      </c>
      <c r="H347" s="16">
        <f t="shared" si="76"/>
        <v>0</v>
      </c>
      <c r="I347" s="16">
        <f t="shared" si="77"/>
        <v>0</v>
      </c>
      <c r="J347" s="17" t="e">
        <f t="shared" si="78"/>
        <v>#DIV/0!</v>
      </c>
      <c r="K347" s="17" t="e">
        <f t="shared" si="79"/>
        <v>#DIV/0!</v>
      </c>
      <c r="L347" s="18" t="e">
        <f>VLOOKUP(B347,'Table 6'!$A$2:$P$267,16,FALSE)</f>
        <v>#N/A</v>
      </c>
      <c r="M347" s="35" t="str">
        <f t="shared" si="74"/>
        <v/>
      </c>
      <c r="N347" s="35" t="str">
        <f t="shared" si="80"/>
        <v/>
      </c>
      <c r="O347" s="36" t="e">
        <f>HLOOKUP($Q$1,'Table 6'!$A$2:$P$267,B347,FALSE)</f>
        <v>#REF!</v>
      </c>
      <c r="P347" s="35" t="str">
        <f t="shared" si="75"/>
        <v/>
      </c>
      <c r="Q347" s="35" t="str">
        <f t="shared" si="81"/>
        <v/>
      </c>
    </row>
    <row r="348" spans="1:17" s="126" customFormat="1" ht="14.25" customHeight="1">
      <c r="A348" s="143" t="str">
        <f>IF('Values-Valeurs'!A345="","",'Values-Valeurs'!A345)</f>
        <v/>
      </c>
      <c r="B348" s="123" t="e">
        <f>VLOOKUP(A348,Variables!$A:$D,2,FALSE)</f>
        <v>#N/A</v>
      </c>
      <c r="C348" s="175" t="e">
        <f>VLOOKUP(A348,Variables!$A:$D,3,FALSE)</f>
        <v>#N/A</v>
      </c>
      <c r="D348" s="26">
        <f>'Values-Valeurs'!B345</f>
        <v>0</v>
      </c>
      <c r="E348" s="26">
        <f>'Values-Valeurs'!C345</f>
        <v>0</v>
      </c>
      <c r="F348" s="26">
        <f>'Values-Valeurs'!D345</f>
        <v>0</v>
      </c>
      <c r="G348" s="26">
        <f>'Values-Valeurs'!E345</f>
        <v>0</v>
      </c>
      <c r="H348" s="16">
        <f t="shared" si="76"/>
        <v>0</v>
      </c>
      <c r="I348" s="16">
        <f t="shared" si="77"/>
        <v>0</v>
      </c>
      <c r="J348" s="17" t="e">
        <f t="shared" si="78"/>
        <v>#DIV/0!</v>
      </c>
      <c r="K348" s="17" t="e">
        <f t="shared" si="79"/>
        <v>#DIV/0!</v>
      </c>
      <c r="L348" s="18" t="e">
        <f>VLOOKUP(B348,'Table 6'!$A$2:$P$267,16,FALSE)</f>
        <v>#N/A</v>
      </c>
      <c r="M348" s="35" t="str">
        <f t="shared" si="74"/>
        <v/>
      </c>
      <c r="N348" s="35" t="str">
        <f t="shared" si="80"/>
        <v/>
      </c>
      <c r="O348" s="36" t="e">
        <f>HLOOKUP($Q$1,'Table 6'!$A$2:$P$267,B348,FALSE)</f>
        <v>#REF!</v>
      </c>
      <c r="P348" s="35" t="str">
        <f t="shared" si="75"/>
        <v/>
      </c>
      <c r="Q348" s="35" t="str">
        <f t="shared" si="81"/>
        <v/>
      </c>
    </row>
    <row r="349" spans="1:17" s="126" customFormat="1" ht="14.25" customHeight="1">
      <c r="A349" s="143" t="str">
        <f>IF('Values-Valeurs'!A346="","",'Values-Valeurs'!A346)</f>
        <v/>
      </c>
      <c r="B349" s="123" t="e">
        <f>VLOOKUP(A349,Variables!$A:$D,2,FALSE)</f>
        <v>#N/A</v>
      </c>
      <c r="C349" s="175" t="e">
        <f>VLOOKUP(A349,Variables!$A:$D,3,FALSE)</f>
        <v>#N/A</v>
      </c>
      <c r="D349" s="26">
        <f>'Values-Valeurs'!B346</f>
        <v>0</v>
      </c>
      <c r="E349" s="26">
        <f>'Values-Valeurs'!C346</f>
        <v>0</v>
      </c>
      <c r="F349" s="26">
        <f>'Values-Valeurs'!D346</f>
        <v>0</v>
      </c>
      <c r="G349" s="26">
        <f>'Values-Valeurs'!E346</f>
        <v>0</v>
      </c>
      <c r="H349" s="16">
        <f t="shared" si="76"/>
        <v>0</v>
      </c>
      <c r="I349" s="16">
        <f t="shared" si="77"/>
        <v>0</v>
      </c>
      <c r="J349" s="17" t="e">
        <f t="shared" si="78"/>
        <v>#DIV/0!</v>
      </c>
      <c r="K349" s="17" t="e">
        <f t="shared" si="79"/>
        <v>#DIV/0!</v>
      </c>
      <c r="L349" s="18" t="e">
        <f>VLOOKUP(B349,'Table 6'!$A$2:$P$267,16,FALSE)</f>
        <v>#N/A</v>
      </c>
      <c r="M349" s="35" t="str">
        <f t="shared" si="74"/>
        <v/>
      </c>
      <c r="N349" s="35" t="str">
        <f t="shared" si="80"/>
        <v/>
      </c>
      <c r="O349" s="36" t="e">
        <f>HLOOKUP($Q$1,'Table 6'!$A$2:$P$267,B349,FALSE)</f>
        <v>#REF!</v>
      </c>
      <c r="P349" s="35" t="str">
        <f t="shared" si="75"/>
        <v/>
      </c>
      <c r="Q349" s="35" t="str">
        <f t="shared" si="81"/>
        <v/>
      </c>
    </row>
    <row r="350" spans="1:17" s="126" customFormat="1" ht="14.25" customHeight="1">
      <c r="A350" s="143" t="str">
        <f>IF('Values-Valeurs'!A347="","",'Values-Valeurs'!A347)</f>
        <v/>
      </c>
      <c r="B350" s="123" t="e">
        <f>VLOOKUP(A350,Variables!$A:$D,2,FALSE)</f>
        <v>#N/A</v>
      </c>
      <c r="C350" s="175" t="e">
        <f>VLOOKUP(A350,Variables!$A:$D,3,FALSE)</f>
        <v>#N/A</v>
      </c>
      <c r="D350" s="26">
        <f>'Values-Valeurs'!B347</f>
        <v>0</v>
      </c>
      <c r="E350" s="26">
        <f>'Values-Valeurs'!C347</f>
        <v>0</v>
      </c>
      <c r="F350" s="26">
        <f>'Values-Valeurs'!D347</f>
        <v>0</v>
      </c>
      <c r="G350" s="26">
        <f>'Values-Valeurs'!E347</f>
        <v>0</v>
      </c>
      <c r="H350" s="16">
        <f t="shared" si="76"/>
        <v>0</v>
      </c>
      <c r="I350" s="16">
        <f t="shared" si="77"/>
        <v>0</v>
      </c>
      <c r="J350" s="17" t="e">
        <f t="shared" si="78"/>
        <v>#DIV/0!</v>
      </c>
      <c r="K350" s="17" t="e">
        <f t="shared" si="79"/>
        <v>#DIV/0!</v>
      </c>
      <c r="L350" s="18" t="e">
        <f>VLOOKUP(B350,'Table 6'!$A$2:$P$267,16,FALSE)</f>
        <v>#N/A</v>
      </c>
      <c r="M350" s="35" t="str">
        <f t="shared" si="74"/>
        <v/>
      </c>
      <c r="N350" s="35" t="str">
        <f t="shared" si="80"/>
        <v/>
      </c>
      <c r="O350" s="36" t="e">
        <f>HLOOKUP($Q$1,'Table 6'!$A$2:$P$267,B350,FALSE)</f>
        <v>#REF!</v>
      </c>
      <c r="P350" s="35" t="str">
        <f t="shared" si="75"/>
        <v/>
      </c>
      <c r="Q350" s="35" t="str">
        <f t="shared" si="81"/>
        <v/>
      </c>
    </row>
    <row r="351" spans="1:17" s="126" customFormat="1" ht="14.25" customHeight="1">
      <c r="A351" s="143" t="str">
        <f>IF('Values-Valeurs'!A348="","",'Values-Valeurs'!A348)</f>
        <v/>
      </c>
      <c r="B351" s="123" t="e">
        <f>VLOOKUP(A351,Variables!$A:$D,2,FALSE)</f>
        <v>#N/A</v>
      </c>
      <c r="C351" s="175" t="e">
        <f>VLOOKUP(A351,Variables!$A:$D,3,FALSE)</f>
        <v>#N/A</v>
      </c>
      <c r="D351" s="26">
        <f>'Values-Valeurs'!B348</f>
        <v>0</v>
      </c>
      <c r="E351" s="26">
        <f>'Values-Valeurs'!C348</f>
        <v>0</v>
      </c>
      <c r="F351" s="26">
        <f>'Values-Valeurs'!D348</f>
        <v>0</v>
      </c>
      <c r="G351" s="26">
        <f>'Values-Valeurs'!E348</f>
        <v>0</v>
      </c>
      <c r="H351" s="16">
        <f t="shared" si="76"/>
        <v>0</v>
      </c>
      <c r="I351" s="16">
        <f t="shared" si="77"/>
        <v>0</v>
      </c>
      <c r="J351" s="17" t="e">
        <f t="shared" si="78"/>
        <v>#DIV/0!</v>
      </c>
      <c r="K351" s="17" t="e">
        <f t="shared" si="79"/>
        <v>#DIV/0!</v>
      </c>
      <c r="L351" s="18" t="e">
        <f>VLOOKUP(B351,'Table 6'!$A$2:$P$267,16,FALSE)</f>
        <v>#N/A</v>
      </c>
      <c r="M351" s="35" t="str">
        <f t="shared" si="74"/>
        <v/>
      </c>
      <c r="N351" s="35" t="str">
        <f t="shared" si="80"/>
        <v/>
      </c>
      <c r="O351" s="36" t="e">
        <f>HLOOKUP($Q$1,'Table 6'!$A$2:$P$267,B351,FALSE)</f>
        <v>#REF!</v>
      </c>
      <c r="P351" s="35" t="str">
        <f t="shared" si="75"/>
        <v/>
      </c>
      <c r="Q351" s="35" t="str">
        <f t="shared" si="81"/>
        <v/>
      </c>
    </row>
    <row r="352" spans="1:17" s="126" customFormat="1" ht="14.25" customHeight="1">
      <c r="A352" s="143" t="str">
        <f>IF('Values-Valeurs'!A349="","",'Values-Valeurs'!A349)</f>
        <v/>
      </c>
      <c r="B352" s="123" t="e">
        <f>VLOOKUP(A352,Variables!$A:$D,2,FALSE)</f>
        <v>#N/A</v>
      </c>
      <c r="C352" s="175" t="e">
        <f>VLOOKUP(A352,Variables!$A:$D,3,FALSE)</f>
        <v>#N/A</v>
      </c>
      <c r="D352" s="26">
        <f>'Values-Valeurs'!B349</f>
        <v>0</v>
      </c>
      <c r="E352" s="26">
        <f>'Values-Valeurs'!C349</f>
        <v>0</v>
      </c>
      <c r="F352" s="26">
        <f>'Values-Valeurs'!D349</f>
        <v>0</v>
      </c>
      <c r="G352" s="26">
        <f>'Values-Valeurs'!E349</f>
        <v>0</v>
      </c>
      <c r="H352" s="16">
        <f t="shared" si="76"/>
        <v>0</v>
      </c>
      <c r="I352" s="16">
        <f t="shared" si="77"/>
        <v>0</v>
      </c>
      <c r="J352" s="17" t="e">
        <f t="shared" si="78"/>
        <v>#DIV/0!</v>
      </c>
      <c r="K352" s="17" t="e">
        <f t="shared" si="79"/>
        <v>#DIV/0!</v>
      </c>
      <c r="L352" s="18" t="e">
        <f>VLOOKUP(B352,'Table 6'!$A$2:$P$267,16,FALSE)</f>
        <v>#N/A</v>
      </c>
      <c r="M352" s="35" t="str">
        <f t="shared" si="74"/>
        <v/>
      </c>
      <c r="N352" s="35" t="str">
        <f t="shared" si="80"/>
        <v/>
      </c>
      <c r="O352" s="36" t="e">
        <f>HLOOKUP($Q$1,'Table 6'!$A$2:$P$267,B352,FALSE)</f>
        <v>#REF!</v>
      </c>
      <c r="P352" s="35" t="str">
        <f t="shared" si="75"/>
        <v/>
      </c>
      <c r="Q352" s="35" t="str">
        <f t="shared" si="81"/>
        <v/>
      </c>
    </row>
    <row r="353" spans="1:17" s="126" customFormat="1" ht="14.25" customHeight="1">
      <c r="A353" s="143" t="str">
        <f>IF('Values-Valeurs'!A350="","",'Values-Valeurs'!A350)</f>
        <v/>
      </c>
      <c r="B353" s="123" t="e">
        <f>VLOOKUP(A353,Variables!$A:$D,2,FALSE)</f>
        <v>#N/A</v>
      </c>
      <c r="C353" s="175" t="e">
        <f>VLOOKUP(A353,Variables!$A:$D,3,FALSE)</f>
        <v>#N/A</v>
      </c>
      <c r="D353" s="26">
        <f>'Values-Valeurs'!B350</f>
        <v>0</v>
      </c>
      <c r="E353" s="26">
        <f>'Values-Valeurs'!C350</f>
        <v>0</v>
      </c>
      <c r="F353" s="26">
        <f>'Values-Valeurs'!D350</f>
        <v>0</v>
      </c>
      <c r="G353" s="26">
        <f>'Values-Valeurs'!E350</f>
        <v>0</v>
      </c>
      <c r="H353" s="16">
        <f t="shared" si="76"/>
        <v>0</v>
      </c>
      <c r="I353" s="16">
        <f t="shared" si="77"/>
        <v>0</v>
      </c>
      <c r="J353" s="17" t="e">
        <f t="shared" si="78"/>
        <v>#DIV/0!</v>
      </c>
      <c r="K353" s="17" t="e">
        <f t="shared" si="79"/>
        <v>#DIV/0!</v>
      </c>
      <c r="L353" s="18" t="e">
        <f>VLOOKUP(B353,'Table 6'!$A$2:$P$267,16,FALSE)</f>
        <v>#N/A</v>
      </c>
      <c r="M353" s="35" t="str">
        <f t="shared" si="74"/>
        <v/>
      </c>
      <c r="N353" s="35" t="str">
        <f t="shared" si="80"/>
        <v/>
      </c>
      <c r="O353" s="36" t="e">
        <f>HLOOKUP($Q$1,'Table 6'!$A$2:$P$267,B353,FALSE)</f>
        <v>#REF!</v>
      </c>
      <c r="P353" s="35" t="str">
        <f t="shared" si="75"/>
        <v/>
      </c>
      <c r="Q353" s="35" t="str">
        <f t="shared" si="81"/>
        <v/>
      </c>
    </row>
    <row r="354" spans="1:17" s="126" customFormat="1" ht="14.25" customHeight="1">
      <c r="A354" s="143" t="str">
        <f>IF('Values-Valeurs'!A351="","",'Values-Valeurs'!A351)</f>
        <v/>
      </c>
      <c r="B354" s="123" t="e">
        <f>VLOOKUP(A354,Variables!$A:$D,2,FALSE)</f>
        <v>#N/A</v>
      </c>
      <c r="C354" s="175" t="e">
        <f>VLOOKUP(A354,Variables!$A:$D,3,FALSE)</f>
        <v>#N/A</v>
      </c>
      <c r="D354" s="26">
        <f>'Values-Valeurs'!B351</f>
        <v>0</v>
      </c>
      <c r="E354" s="26">
        <f>'Values-Valeurs'!C351</f>
        <v>0</v>
      </c>
      <c r="F354" s="26">
        <f>'Values-Valeurs'!D351</f>
        <v>0</v>
      </c>
      <c r="G354" s="26">
        <f>'Values-Valeurs'!E351</f>
        <v>0</v>
      </c>
      <c r="H354" s="16">
        <f t="shared" si="76"/>
        <v>0</v>
      </c>
      <c r="I354" s="16">
        <f t="shared" si="77"/>
        <v>0</v>
      </c>
      <c r="J354" s="17" t="e">
        <f t="shared" si="78"/>
        <v>#DIV/0!</v>
      </c>
      <c r="K354" s="17" t="e">
        <f t="shared" si="79"/>
        <v>#DIV/0!</v>
      </c>
      <c r="L354" s="18" t="e">
        <f>VLOOKUP(B354,'Table 6'!$A$2:$P$267,16,FALSE)</f>
        <v>#N/A</v>
      </c>
      <c r="M354" s="35" t="str">
        <f t="shared" si="74"/>
        <v/>
      </c>
      <c r="N354" s="35" t="str">
        <f t="shared" si="80"/>
        <v/>
      </c>
      <c r="O354" s="36" t="e">
        <f>HLOOKUP($Q$1,'Table 6'!$A$2:$P$267,B354,FALSE)</f>
        <v>#REF!</v>
      </c>
      <c r="P354" s="35" t="str">
        <f t="shared" si="75"/>
        <v/>
      </c>
      <c r="Q354" s="35" t="str">
        <f t="shared" si="81"/>
        <v/>
      </c>
    </row>
    <row r="355" spans="1:17" s="126" customFormat="1" ht="14.25" customHeight="1">
      <c r="A355" s="143" t="str">
        <f>IF('Values-Valeurs'!A352="","",'Values-Valeurs'!A352)</f>
        <v/>
      </c>
      <c r="B355" s="123" t="e">
        <f>VLOOKUP(A355,Variables!$A:$D,2,FALSE)</f>
        <v>#N/A</v>
      </c>
      <c r="C355" s="175" t="e">
        <f>VLOOKUP(A355,Variables!$A:$D,3,FALSE)</f>
        <v>#N/A</v>
      </c>
      <c r="D355" s="26">
        <f>'Values-Valeurs'!B352</f>
        <v>0</v>
      </c>
      <c r="E355" s="26">
        <f>'Values-Valeurs'!C352</f>
        <v>0</v>
      </c>
      <c r="F355" s="26">
        <f>'Values-Valeurs'!D352</f>
        <v>0</v>
      </c>
      <c r="G355" s="26">
        <f>'Values-Valeurs'!E352</f>
        <v>0</v>
      </c>
      <c r="H355" s="16">
        <f t="shared" si="76"/>
        <v>0</v>
      </c>
      <c r="I355" s="16">
        <f t="shared" si="77"/>
        <v>0</v>
      </c>
      <c r="J355" s="17" t="e">
        <f t="shared" si="78"/>
        <v>#DIV/0!</v>
      </c>
      <c r="K355" s="17" t="e">
        <f t="shared" si="79"/>
        <v>#DIV/0!</v>
      </c>
      <c r="L355" s="18" t="e">
        <f>VLOOKUP(B355,'Table 6'!$A$2:$P$267,16,FALSE)</f>
        <v>#N/A</v>
      </c>
      <c r="M355" s="35" t="str">
        <f t="shared" si="74"/>
        <v/>
      </c>
      <c r="N355" s="35" t="str">
        <f t="shared" si="80"/>
        <v/>
      </c>
      <c r="O355" s="36" t="e">
        <f>HLOOKUP($Q$1,'Table 6'!$A$2:$P$267,B355,FALSE)</f>
        <v>#REF!</v>
      </c>
      <c r="P355" s="35" t="str">
        <f t="shared" si="75"/>
        <v/>
      </c>
      <c r="Q355" s="35" t="str">
        <f t="shared" si="81"/>
        <v/>
      </c>
    </row>
    <row r="356" spans="1:17" s="126" customFormat="1" ht="14.25" customHeight="1">
      <c r="A356" s="143" t="str">
        <f>IF('Values-Valeurs'!A353="","",'Values-Valeurs'!A353)</f>
        <v/>
      </c>
      <c r="B356" s="123" t="e">
        <f>VLOOKUP(A356,Variables!$A:$D,2,FALSE)</f>
        <v>#N/A</v>
      </c>
      <c r="C356" s="175" t="e">
        <f>VLOOKUP(A356,Variables!$A:$D,3,FALSE)</f>
        <v>#N/A</v>
      </c>
      <c r="D356" s="26">
        <f>'Values-Valeurs'!B353</f>
        <v>0</v>
      </c>
      <c r="E356" s="26">
        <f>'Values-Valeurs'!C353</f>
        <v>0</v>
      </c>
      <c r="F356" s="26">
        <f>'Values-Valeurs'!D353</f>
        <v>0</v>
      </c>
      <c r="G356" s="26">
        <f>'Values-Valeurs'!E353</f>
        <v>0</v>
      </c>
      <c r="H356" s="16">
        <f t="shared" si="76"/>
        <v>0</v>
      </c>
      <c r="I356" s="16">
        <f t="shared" si="77"/>
        <v>0</v>
      </c>
      <c r="J356" s="17" t="e">
        <f t="shared" si="78"/>
        <v>#DIV/0!</v>
      </c>
      <c r="K356" s="17" t="e">
        <f t="shared" si="79"/>
        <v>#DIV/0!</v>
      </c>
      <c r="L356" s="18" t="e">
        <f>VLOOKUP(B356,'Table 6'!$A$2:$P$267,16,FALSE)</f>
        <v>#N/A</v>
      </c>
      <c r="M356" s="35" t="str">
        <f t="shared" si="74"/>
        <v/>
      </c>
      <c r="N356" s="35" t="str">
        <f t="shared" si="80"/>
        <v/>
      </c>
      <c r="O356" s="36" t="e">
        <f>HLOOKUP($Q$1,'Table 6'!$A$2:$P$267,B356,FALSE)</f>
        <v>#REF!</v>
      </c>
      <c r="P356" s="35" t="str">
        <f t="shared" si="75"/>
        <v/>
      </c>
      <c r="Q356" s="35" t="str">
        <f t="shared" si="81"/>
        <v/>
      </c>
    </row>
    <row r="357" spans="1:17" s="126" customFormat="1" ht="14.25" customHeight="1">
      <c r="A357" s="143" t="str">
        <f>IF('Values-Valeurs'!A354="","",'Values-Valeurs'!A354)</f>
        <v/>
      </c>
      <c r="B357" s="123" t="e">
        <f>VLOOKUP(A357,Variables!$A:$D,2,FALSE)</f>
        <v>#N/A</v>
      </c>
      <c r="C357" s="175" t="e">
        <f>VLOOKUP(A357,Variables!$A:$D,3,FALSE)</f>
        <v>#N/A</v>
      </c>
      <c r="D357" s="26">
        <f>'Values-Valeurs'!B354</f>
        <v>0</v>
      </c>
      <c r="E357" s="26">
        <f>'Values-Valeurs'!C354</f>
        <v>0</v>
      </c>
      <c r="F357" s="26">
        <f>'Values-Valeurs'!D354</f>
        <v>0</v>
      </c>
      <c r="G357" s="26">
        <f>'Values-Valeurs'!E354</f>
        <v>0</v>
      </c>
      <c r="H357" s="16">
        <f t="shared" si="76"/>
        <v>0</v>
      </c>
      <c r="I357" s="16">
        <f t="shared" si="77"/>
        <v>0</v>
      </c>
      <c r="J357" s="17" t="e">
        <f t="shared" si="78"/>
        <v>#DIV/0!</v>
      </c>
      <c r="K357" s="17" t="e">
        <f t="shared" si="79"/>
        <v>#DIV/0!</v>
      </c>
      <c r="L357" s="18" t="e">
        <f>VLOOKUP(B357,'Table 6'!$A$2:$P$267,16,FALSE)</f>
        <v>#N/A</v>
      </c>
      <c r="M357" s="35" t="str">
        <f t="shared" si="74"/>
        <v/>
      </c>
      <c r="N357" s="35" t="str">
        <f t="shared" si="80"/>
        <v/>
      </c>
      <c r="O357" s="36" t="e">
        <f>HLOOKUP($Q$1,'Table 6'!$A$2:$P$267,B357,FALSE)</f>
        <v>#REF!</v>
      </c>
      <c r="P357" s="35" t="str">
        <f t="shared" si="75"/>
        <v/>
      </c>
      <c r="Q357" s="35" t="str">
        <f t="shared" si="81"/>
        <v/>
      </c>
    </row>
    <row r="358" spans="1:17" s="126" customFormat="1" ht="14.25" customHeight="1">
      <c r="A358" s="143" t="str">
        <f>IF('Values-Valeurs'!A355="","",'Values-Valeurs'!A355)</f>
        <v/>
      </c>
      <c r="B358" s="123" t="e">
        <f>VLOOKUP(A358,Variables!$A:$D,2,FALSE)</f>
        <v>#N/A</v>
      </c>
      <c r="C358" s="175" t="e">
        <f>VLOOKUP(A358,Variables!$A:$D,3,FALSE)</f>
        <v>#N/A</v>
      </c>
      <c r="D358" s="26">
        <f>'Values-Valeurs'!B355</f>
        <v>0</v>
      </c>
      <c r="E358" s="26">
        <f>'Values-Valeurs'!C355</f>
        <v>0</v>
      </c>
      <c r="F358" s="26">
        <f>'Values-Valeurs'!D355</f>
        <v>0</v>
      </c>
      <c r="G358" s="26">
        <f>'Values-Valeurs'!E355</f>
        <v>0</v>
      </c>
      <c r="H358" s="16">
        <f t="shared" si="76"/>
        <v>0</v>
      </c>
      <c r="I358" s="16">
        <f t="shared" si="77"/>
        <v>0</v>
      </c>
      <c r="J358" s="17" t="e">
        <f t="shared" si="78"/>
        <v>#DIV/0!</v>
      </c>
      <c r="K358" s="17" t="e">
        <f t="shared" si="79"/>
        <v>#DIV/0!</v>
      </c>
      <c r="L358" s="18" t="e">
        <f>VLOOKUP(B358,'Table 6'!$A$2:$P$267,16,FALSE)</f>
        <v>#N/A</v>
      </c>
      <c r="M358" s="35" t="str">
        <f t="shared" si="74"/>
        <v/>
      </c>
      <c r="N358" s="35" t="str">
        <f t="shared" si="80"/>
        <v/>
      </c>
      <c r="O358" s="36" t="e">
        <f>HLOOKUP($Q$1,'Table 6'!$A$2:$P$267,B358,FALSE)</f>
        <v>#REF!</v>
      </c>
      <c r="P358" s="35" t="str">
        <f t="shared" si="75"/>
        <v/>
      </c>
      <c r="Q358" s="35" t="str">
        <f t="shared" si="81"/>
        <v/>
      </c>
    </row>
    <row r="359" spans="1:17" s="126" customFormat="1" ht="14.25" customHeight="1">
      <c r="A359" s="143" t="str">
        <f>IF('Values-Valeurs'!A356="","",'Values-Valeurs'!A356)</f>
        <v/>
      </c>
      <c r="B359" s="123" t="e">
        <f>VLOOKUP(A359,Variables!$A:$D,2,FALSE)</f>
        <v>#N/A</v>
      </c>
      <c r="C359" s="175" t="e">
        <f>VLOOKUP(A359,Variables!$A:$D,3,FALSE)</f>
        <v>#N/A</v>
      </c>
      <c r="D359" s="26">
        <f>'Values-Valeurs'!B356</f>
        <v>0</v>
      </c>
      <c r="E359" s="26">
        <f>'Values-Valeurs'!C356</f>
        <v>0</v>
      </c>
      <c r="F359" s="26">
        <f>'Values-Valeurs'!D356</f>
        <v>0</v>
      </c>
      <c r="G359" s="26">
        <f>'Values-Valeurs'!E356</f>
        <v>0</v>
      </c>
      <c r="H359" s="16">
        <f t="shared" si="76"/>
        <v>0</v>
      </c>
      <c r="I359" s="16">
        <f t="shared" si="77"/>
        <v>0</v>
      </c>
      <c r="J359" s="17" t="e">
        <f t="shared" si="78"/>
        <v>#DIV/0!</v>
      </c>
      <c r="K359" s="17" t="e">
        <f t="shared" si="79"/>
        <v>#DIV/0!</v>
      </c>
      <c r="L359" s="18" t="e">
        <f>VLOOKUP(B359,'Table 6'!$A$2:$P$267,16,FALSE)</f>
        <v>#N/A</v>
      </c>
      <c r="M359" s="35" t="str">
        <f t="shared" si="74"/>
        <v/>
      </c>
      <c r="N359" s="35" t="str">
        <f t="shared" si="80"/>
        <v/>
      </c>
      <c r="O359" s="36" t="e">
        <f>HLOOKUP($Q$1,'Table 6'!$A$2:$P$267,B359,FALSE)</f>
        <v>#REF!</v>
      </c>
      <c r="P359" s="35" t="str">
        <f t="shared" si="75"/>
        <v/>
      </c>
      <c r="Q359" s="35" t="str">
        <f t="shared" si="81"/>
        <v/>
      </c>
    </row>
    <row r="360" spans="1:17" s="126" customFormat="1" ht="14.25" customHeight="1">
      <c r="A360" s="143" t="str">
        <f>IF('Values-Valeurs'!A357="","",'Values-Valeurs'!A357)</f>
        <v/>
      </c>
      <c r="B360" s="123" t="e">
        <f>VLOOKUP(A360,Variables!$A:$D,2,FALSE)</f>
        <v>#N/A</v>
      </c>
      <c r="C360" s="175" t="e">
        <f>VLOOKUP(A360,Variables!$A:$D,3,FALSE)</f>
        <v>#N/A</v>
      </c>
      <c r="D360" s="26">
        <f>'Values-Valeurs'!B357</f>
        <v>0</v>
      </c>
      <c r="E360" s="26">
        <f>'Values-Valeurs'!C357</f>
        <v>0</v>
      </c>
      <c r="F360" s="26">
        <f>'Values-Valeurs'!D357</f>
        <v>0</v>
      </c>
      <c r="G360" s="26">
        <f>'Values-Valeurs'!E357</f>
        <v>0</v>
      </c>
      <c r="H360" s="16">
        <f t="shared" si="76"/>
        <v>0</v>
      </c>
      <c r="I360" s="16">
        <f t="shared" si="77"/>
        <v>0</v>
      </c>
      <c r="J360" s="17" t="e">
        <f t="shared" si="78"/>
        <v>#DIV/0!</v>
      </c>
      <c r="K360" s="17" t="e">
        <f t="shared" si="79"/>
        <v>#DIV/0!</v>
      </c>
      <c r="L360" s="18" t="e">
        <f>VLOOKUP(B360,'Table 6'!$A$2:$P$267,16,FALSE)</f>
        <v>#N/A</v>
      </c>
      <c r="M360" s="35" t="str">
        <f t="shared" si="74"/>
        <v/>
      </c>
      <c r="N360" s="35" t="str">
        <f t="shared" si="80"/>
        <v/>
      </c>
      <c r="O360" s="36" t="e">
        <f>HLOOKUP($Q$1,'Table 6'!$A$2:$P$267,B360,FALSE)</f>
        <v>#REF!</v>
      </c>
      <c r="P360" s="35" t="str">
        <f t="shared" si="75"/>
        <v/>
      </c>
      <c r="Q360" s="35" t="str">
        <f t="shared" si="81"/>
        <v/>
      </c>
    </row>
    <row r="361" spans="1:17" s="126" customFormat="1" ht="14.25" customHeight="1">
      <c r="A361" s="143" t="str">
        <f>IF('Values-Valeurs'!A358="","",'Values-Valeurs'!A358)</f>
        <v/>
      </c>
      <c r="B361" s="123" t="e">
        <f>VLOOKUP(A361,Variables!$A:$D,2,FALSE)</f>
        <v>#N/A</v>
      </c>
      <c r="C361" s="175" t="e">
        <f>VLOOKUP(A361,Variables!$A:$D,3,FALSE)</f>
        <v>#N/A</v>
      </c>
      <c r="D361" s="26">
        <f>'Values-Valeurs'!B358</f>
        <v>0</v>
      </c>
      <c r="E361" s="26">
        <f>'Values-Valeurs'!C358</f>
        <v>0</v>
      </c>
      <c r="F361" s="26">
        <f>'Values-Valeurs'!D358</f>
        <v>0</v>
      </c>
      <c r="G361" s="26">
        <f>'Values-Valeurs'!E358</f>
        <v>0</v>
      </c>
      <c r="H361" s="16">
        <f t="shared" si="76"/>
        <v>0</v>
      </c>
      <c r="I361" s="16">
        <f t="shared" si="77"/>
        <v>0</v>
      </c>
      <c r="J361" s="17" t="e">
        <f t="shared" si="78"/>
        <v>#DIV/0!</v>
      </c>
      <c r="K361" s="17" t="e">
        <f t="shared" si="79"/>
        <v>#DIV/0!</v>
      </c>
      <c r="L361" s="18" t="e">
        <f>VLOOKUP(B361,'Table 6'!$A$2:$P$267,16,FALSE)</f>
        <v>#N/A</v>
      </c>
      <c r="M361" s="35" t="str">
        <f t="shared" si="74"/>
        <v/>
      </c>
      <c r="N361" s="35" t="str">
        <f t="shared" si="80"/>
        <v/>
      </c>
      <c r="O361" s="36" t="e">
        <f>HLOOKUP($Q$1,'Table 6'!$A$2:$P$267,B361,FALSE)</f>
        <v>#REF!</v>
      </c>
      <c r="P361" s="35" t="str">
        <f t="shared" si="75"/>
        <v/>
      </c>
      <c r="Q361" s="35" t="str">
        <f t="shared" si="81"/>
        <v/>
      </c>
    </row>
    <row r="362" spans="1:17" s="126" customFormat="1" ht="14.25" customHeight="1">
      <c r="A362" s="143" t="str">
        <f>IF('Values-Valeurs'!A359="","",'Values-Valeurs'!A359)</f>
        <v/>
      </c>
      <c r="B362" s="123" t="e">
        <f>VLOOKUP(A362,Variables!$A:$D,2,FALSE)</f>
        <v>#N/A</v>
      </c>
      <c r="C362" s="175" t="e">
        <f>VLOOKUP(A362,Variables!$A:$D,3,FALSE)</f>
        <v>#N/A</v>
      </c>
      <c r="D362" s="26">
        <f>'Values-Valeurs'!B359</f>
        <v>0</v>
      </c>
      <c r="E362" s="26">
        <f>'Values-Valeurs'!C359</f>
        <v>0</v>
      </c>
      <c r="F362" s="26">
        <f>'Values-Valeurs'!D359</f>
        <v>0</v>
      </c>
      <c r="G362" s="26">
        <f>'Values-Valeurs'!E359</f>
        <v>0</v>
      </c>
      <c r="H362" s="16">
        <f t="shared" si="76"/>
        <v>0</v>
      </c>
      <c r="I362" s="16">
        <f t="shared" si="77"/>
        <v>0</v>
      </c>
      <c r="J362" s="17" t="e">
        <f t="shared" si="78"/>
        <v>#DIV/0!</v>
      </c>
      <c r="K362" s="17" t="e">
        <f t="shared" si="79"/>
        <v>#DIV/0!</v>
      </c>
      <c r="L362" s="18" t="e">
        <f>VLOOKUP(B362,'Table 6'!$A$2:$P$267,16,FALSE)</f>
        <v>#N/A</v>
      </c>
      <c r="M362" s="35" t="str">
        <f t="shared" si="74"/>
        <v/>
      </c>
      <c r="N362" s="35" t="str">
        <f t="shared" si="80"/>
        <v/>
      </c>
      <c r="O362" s="36" t="e">
        <f>HLOOKUP($Q$1,'Table 6'!$A$2:$P$267,B362,FALSE)</f>
        <v>#REF!</v>
      </c>
      <c r="P362" s="35" t="str">
        <f t="shared" si="75"/>
        <v/>
      </c>
      <c r="Q362" s="35" t="str">
        <f t="shared" si="81"/>
        <v/>
      </c>
    </row>
    <row r="363" spans="1:17" s="126" customFormat="1" ht="14.25" customHeight="1">
      <c r="A363" s="143" t="str">
        <f>IF('Values-Valeurs'!A360="","",'Values-Valeurs'!A360)</f>
        <v/>
      </c>
      <c r="B363" s="123" t="e">
        <f>VLOOKUP(A363,Variables!$A:$D,2,FALSE)</f>
        <v>#N/A</v>
      </c>
      <c r="C363" s="175" t="e">
        <f>VLOOKUP(A363,Variables!$A:$D,3,FALSE)</f>
        <v>#N/A</v>
      </c>
      <c r="D363" s="26">
        <f>'Values-Valeurs'!B360</f>
        <v>0</v>
      </c>
      <c r="E363" s="26">
        <f>'Values-Valeurs'!C360</f>
        <v>0</v>
      </c>
      <c r="F363" s="26">
        <f>'Values-Valeurs'!D360</f>
        <v>0</v>
      </c>
      <c r="G363" s="26">
        <f>'Values-Valeurs'!E360</f>
        <v>0</v>
      </c>
      <c r="H363" s="16">
        <f t="shared" si="76"/>
        <v>0</v>
      </c>
      <c r="I363" s="16">
        <f t="shared" si="77"/>
        <v>0</v>
      </c>
      <c r="J363" s="17" t="e">
        <f t="shared" si="78"/>
        <v>#DIV/0!</v>
      </c>
      <c r="K363" s="17" t="e">
        <f t="shared" si="79"/>
        <v>#DIV/0!</v>
      </c>
      <c r="L363" s="18" t="e">
        <f>VLOOKUP(B363,'Table 6'!$A$2:$P$267,16,FALSE)</f>
        <v>#N/A</v>
      </c>
      <c r="M363" s="35" t="str">
        <f t="shared" si="74"/>
        <v/>
      </c>
      <c r="N363" s="35" t="str">
        <f t="shared" si="80"/>
        <v/>
      </c>
      <c r="O363" s="36" t="e">
        <f>HLOOKUP($Q$1,'Table 6'!$A$2:$P$267,B363,FALSE)</f>
        <v>#REF!</v>
      </c>
      <c r="P363" s="35" t="str">
        <f t="shared" si="75"/>
        <v/>
      </c>
      <c r="Q363" s="35" t="str">
        <f t="shared" si="81"/>
        <v/>
      </c>
    </row>
    <row r="364" spans="1:17" s="126" customFormat="1" ht="14.25" customHeight="1">
      <c r="A364" s="143" t="str">
        <f>IF('Values-Valeurs'!A361="","",'Values-Valeurs'!A361)</f>
        <v/>
      </c>
      <c r="B364" s="123" t="e">
        <f>VLOOKUP(A364,Variables!$A:$D,2,FALSE)</f>
        <v>#N/A</v>
      </c>
      <c r="C364" s="175" t="e">
        <f>VLOOKUP(A364,Variables!$A:$D,3,FALSE)</f>
        <v>#N/A</v>
      </c>
      <c r="D364" s="26">
        <f>'Values-Valeurs'!B361</f>
        <v>0</v>
      </c>
      <c r="E364" s="26">
        <f>'Values-Valeurs'!C361</f>
        <v>0</v>
      </c>
      <c r="F364" s="26">
        <f>'Values-Valeurs'!D361</f>
        <v>0</v>
      </c>
      <c r="G364" s="26">
        <f>'Values-Valeurs'!E361</f>
        <v>0</v>
      </c>
      <c r="H364" s="16">
        <f t="shared" si="76"/>
        <v>0</v>
      </c>
      <c r="I364" s="16">
        <f t="shared" si="77"/>
        <v>0</v>
      </c>
      <c r="J364" s="17" t="e">
        <f t="shared" si="78"/>
        <v>#DIV/0!</v>
      </c>
      <c r="K364" s="17" t="e">
        <f t="shared" si="79"/>
        <v>#DIV/0!</v>
      </c>
      <c r="L364" s="18" t="e">
        <f>VLOOKUP(B364,'Table 6'!$A$2:$P$267,16,FALSE)</f>
        <v>#N/A</v>
      </c>
      <c r="M364" s="35" t="str">
        <f t="shared" si="74"/>
        <v/>
      </c>
      <c r="N364" s="35" t="str">
        <f t="shared" si="80"/>
        <v/>
      </c>
      <c r="O364" s="36" t="e">
        <f>HLOOKUP($Q$1,'Table 6'!$A$2:$P$267,B364,FALSE)</f>
        <v>#REF!</v>
      </c>
      <c r="P364" s="35" t="str">
        <f t="shared" si="75"/>
        <v/>
      </c>
      <c r="Q364" s="35" t="str">
        <f t="shared" si="81"/>
        <v/>
      </c>
    </row>
    <row r="365" spans="1:17" s="126" customFormat="1" ht="14.25" customHeight="1">
      <c r="A365" s="143" t="str">
        <f>IF('Values-Valeurs'!A362="","",'Values-Valeurs'!A362)</f>
        <v/>
      </c>
      <c r="B365" s="123" t="e">
        <f>VLOOKUP(A365,Variables!$A:$D,2,FALSE)</f>
        <v>#N/A</v>
      </c>
      <c r="C365" s="175" t="e">
        <f>VLOOKUP(A365,Variables!$A:$D,3,FALSE)</f>
        <v>#N/A</v>
      </c>
      <c r="D365" s="26">
        <f>'Values-Valeurs'!B362</f>
        <v>0</v>
      </c>
      <c r="E365" s="26">
        <f>'Values-Valeurs'!C362</f>
        <v>0</v>
      </c>
      <c r="F365" s="26">
        <f>'Values-Valeurs'!D362</f>
        <v>0</v>
      </c>
      <c r="G365" s="26">
        <f>'Values-Valeurs'!E362</f>
        <v>0</v>
      </c>
      <c r="H365" s="16">
        <f t="shared" si="76"/>
        <v>0</v>
      </c>
      <c r="I365" s="16">
        <f t="shared" si="77"/>
        <v>0</v>
      </c>
      <c r="J365" s="17" t="e">
        <f t="shared" si="78"/>
        <v>#DIV/0!</v>
      </c>
      <c r="K365" s="17" t="e">
        <f t="shared" si="79"/>
        <v>#DIV/0!</v>
      </c>
      <c r="L365" s="18" t="e">
        <f>VLOOKUP(B365,'Table 6'!$A$2:$P$267,16,FALSE)</f>
        <v>#N/A</v>
      </c>
      <c r="M365" s="35" t="str">
        <f t="shared" si="74"/>
        <v/>
      </c>
      <c r="N365" s="35" t="str">
        <f t="shared" si="80"/>
        <v/>
      </c>
      <c r="O365" s="36" t="e">
        <f>HLOOKUP($Q$1,'Table 6'!$A$2:$P$267,B365,FALSE)</f>
        <v>#REF!</v>
      </c>
      <c r="P365" s="35" t="str">
        <f t="shared" si="75"/>
        <v/>
      </c>
      <c r="Q365" s="35" t="str">
        <f t="shared" si="81"/>
        <v/>
      </c>
    </row>
    <row r="366" spans="1:17" s="126" customFormat="1" ht="14.25" customHeight="1">
      <c r="A366" s="143" t="str">
        <f>IF('Values-Valeurs'!A363="","",'Values-Valeurs'!A363)</f>
        <v/>
      </c>
      <c r="B366" s="123" t="e">
        <f>VLOOKUP(A366,Variables!$A:$D,2,FALSE)</f>
        <v>#N/A</v>
      </c>
      <c r="C366" s="175" t="e">
        <f>VLOOKUP(A366,Variables!$A:$D,3,FALSE)</f>
        <v>#N/A</v>
      </c>
      <c r="D366" s="26">
        <f>'Values-Valeurs'!B363</f>
        <v>0</v>
      </c>
      <c r="E366" s="26">
        <f>'Values-Valeurs'!C363</f>
        <v>0</v>
      </c>
      <c r="F366" s="26">
        <f>'Values-Valeurs'!D363</f>
        <v>0</v>
      </c>
      <c r="G366" s="26">
        <f>'Values-Valeurs'!E363</f>
        <v>0</v>
      </c>
      <c r="H366" s="16">
        <f t="shared" si="76"/>
        <v>0</v>
      </c>
      <c r="I366" s="16">
        <f t="shared" si="77"/>
        <v>0</v>
      </c>
      <c r="J366" s="17" t="e">
        <f t="shared" si="78"/>
        <v>#DIV/0!</v>
      </c>
      <c r="K366" s="17" t="e">
        <f t="shared" si="79"/>
        <v>#DIV/0!</v>
      </c>
      <c r="L366" s="18" t="e">
        <f>VLOOKUP(B366,'Table 6'!$A$2:$P$267,16,FALSE)</f>
        <v>#N/A</v>
      </c>
      <c r="M366" s="35" t="str">
        <f t="shared" si="74"/>
        <v/>
      </c>
      <c r="N366" s="35" t="str">
        <f t="shared" si="80"/>
        <v/>
      </c>
      <c r="O366" s="36" t="e">
        <f>HLOOKUP($Q$1,'Table 6'!$A$2:$P$267,B366,FALSE)</f>
        <v>#REF!</v>
      </c>
      <c r="P366" s="35" t="str">
        <f t="shared" si="75"/>
        <v/>
      </c>
      <c r="Q366" s="35" t="str">
        <f t="shared" si="81"/>
        <v/>
      </c>
    </row>
    <row r="367" spans="1:17" s="126" customFormat="1" ht="14.25" customHeight="1">
      <c r="A367" s="143" t="str">
        <f>IF('Values-Valeurs'!A364="","",'Values-Valeurs'!A364)</f>
        <v/>
      </c>
      <c r="B367" s="123" t="e">
        <f>VLOOKUP(A367,Variables!$A:$D,2,FALSE)</f>
        <v>#N/A</v>
      </c>
      <c r="C367" s="175" t="e">
        <f>VLOOKUP(A367,Variables!$A:$D,3,FALSE)</f>
        <v>#N/A</v>
      </c>
      <c r="D367" s="26">
        <f>'Values-Valeurs'!B364</f>
        <v>0</v>
      </c>
      <c r="E367" s="26">
        <f>'Values-Valeurs'!C364</f>
        <v>0</v>
      </c>
      <c r="F367" s="26">
        <f>'Values-Valeurs'!D364</f>
        <v>0</v>
      </c>
      <c r="G367" s="26">
        <f>'Values-Valeurs'!E364</f>
        <v>0</v>
      </c>
      <c r="H367" s="16">
        <f t="shared" si="76"/>
        <v>0</v>
      </c>
      <c r="I367" s="16">
        <f t="shared" si="77"/>
        <v>0</v>
      </c>
      <c r="J367" s="17" t="e">
        <f t="shared" si="78"/>
        <v>#DIV/0!</v>
      </c>
      <c r="K367" s="17" t="e">
        <f t="shared" si="79"/>
        <v>#DIV/0!</v>
      </c>
      <c r="L367" s="18" t="e">
        <f>VLOOKUP(B367,'Table 6'!$A$2:$P$267,16,FALSE)</f>
        <v>#N/A</v>
      </c>
      <c r="M367" s="35" t="str">
        <f t="shared" si="74"/>
        <v/>
      </c>
      <c r="N367" s="35" t="str">
        <f t="shared" si="80"/>
        <v/>
      </c>
      <c r="O367" s="36" t="e">
        <f>HLOOKUP($Q$1,'Table 6'!$A$2:$P$267,B367,FALSE)</f>
        <v>#REF!</v>
      </c>
      <c r="P367" s="35" t="str">
        <f t="shared" si="75"/>
        <v/>
      </c>
      <c r="Q367" s="35" t="str">
        <f t="shared" si="81"/>
        <v/>
      </c>
    </row>
    <row r="368" spans="1:17" s="126" customFormat="1" ht="14.25" customHeight="1">
      <c r="A368" s="143" t="str">
        <f>IF('Values-Valeurs'!A365="","",'Values-Valeurs'!A365)</f>
        <v/>
      </c>
      <c r="B368" s="123" t="e">
        <f>VLOOKUP(A368,Variables!$A:$D,2,FALSE)</f>
        <v>#N/A</v>
      </c>
      <c r="C368" s="175" t="e">
        <f>VLOOKUP(A368,Variables!$A:$D,3,FALSE)</f>
        <v>#N/A</v>
      </c>
      <c r="D368" s="26">
        <f>'Values-Valeurs'!B365</f>
        <v>0</v>
      </c>
      <c r="E368" s="26">
        <f>'Values-Valeurs'!C365</f>
        <v>0</v>
      </c>
      <c r="F368" s="26">
        <f>'Values-Valeurs'!D365</f>
        <v>0</v>
      </c>
      <c r="G368" s="26">
        <f>'Values-Valeurs'!E365</f>
        <v>0</v>
      </c>
      <c r="H368" s="16">
        <f t="shared" si="76"/>
        <v>0</v>
      </c>
      <c r="I368" s="16">
        <f t="shared" si="77"/>
        <v>0</v>
      </c>
      <c r="J368" s="17" t="e">
        <f t="shared" si="78"/>
        <v>#DIV/0!</v>
      </c>
      <c r="K368" s="17" t="e">
        <f t="shared" si="79"/>
        <v>#DIV/0!</v>
      </c>
      <c r="L368" s="18" t="e">
        <f>VLOOKUP(B368,'Table 6'!$A$2:$P$267,16,FALSE)</f>
        <v>#N/A</v>
      </c>
      <c r="M368" s="35" t="str">
        <f t="shared" si="74"/>
        <v/>
      </c>
      <c r="N368" s="35" t="str">
        <f t="shared" si="80"/>
        <v/>
      </c>
      <c r="O368" s="36" t="e">
        <f>HLOOKUP($Q$1,'Table 6'!$A$2:$P$267,B368,FALSE)</f>
        <v>#REF!</v>
      </c>
      <c r="P368" s="35" t="str">
        <f t="shared" si="75"/>
        <v/>
      </c>
      <c r="Q368" s="35" t="str">
        <f t="shared" si="81"/>
        <v/>
      </c>
    </row>
    <row r="369" spans="1:17" s="126" customFormat="1" ht="14.25" customHeight="1">
      <c r="A369" s="143" t="str">
        <f>IF('Values-Valeurs'!A366="","",'Values-Valeurs'!A366)</f>
        <v/>
      </c>
      <c r="B369" s="123" t="e">
        <f>VLOOKUP(A369,Variables!$A:$D,2,FALSE)</f>
        <v>#N/A</v>
      </c>
      <c r="C369" s="175" t="e">
        <f>VLOOKUP(A369,Variables!$A:$D,3,FALSE)</f>
        <v>#N/A</v>
      </c>
      <c r="D369" s="26">
        <f>'Values-Valeurs'!B366</f>
        <v>0</v>
      </c>
      <c r="E369" s="26">
        <f>'Values-Valeurs'!C366</f>
        <v>0</v>
      </c>
      <c r="F369" s="26">
        <f>'Values-Valeurs'!D366</f>
        <v>0</v>
      </c>
      <c r="G369" s="26">
        <f>'Values-Valeurs'!E366</f>
        <v>0</v>
      </c>
      <c r="H369" s="16">
        <f t="shared" si="76"/>
        <v>0</v>
      </c>
      <c r="I369" s="16">
        <f t="shared" si="77"/>
        <v>0</v>
      </c>
      <c r="J369" s="17" t="e">
        <f t="shared" si="78"/>
        <v>#DIV/0!</v>
      </c>
      <c r="K369" s="17" t="e">
        <f t="shared" si="79"/>
        <v>#DIV/0!</v>
      </c>
      <c r="L369" s="18" t="e">
        <f>VLOOKUP(B369,'Table 6'!$A$2:$P$267,16,FALSE)</f>
        <v>#N/A</v>
      </c>
      <c r="M369" s="35" t="str">
        <f t="shared" si="74"/>
        <v/>
      </c>
      <c r="N369" s="35" t="str">
        <f t="shared" si="80"/>
        <v/>
      </c>
      <c r="O369" s="36" t="e">
        <f>HLOOKUP($Q$1,'Table 6'!$A$2:$P$267,B369,FALSE)</f>
        <v>#REF!</v>
      </c>
      <c r="P369" s="35" t="str">
        <f t="shared" si="75"/>
        <v/>
      </c>
      <c r="Q369" s="35" t="str">
        <f t="shared" si="81"/>
        <v/>
      </c>
    </row>
    <row r="370" spans="1:17" s="126" customFormat="1" ht="14.25" customHeight="1">
      <c r="A370" s="143" t="str">
        <f>IF('Values-Valeurs'!A367="","",'Values-Valeurs'!A367)</f>
        <v/>
      </c>
      <c r="B370" s="123" t="e">
        <f>VLOOKUP(A370,Variables!$A:$D,2,FALSE)</f>
        <v>#N/A</v>
      </c>
      <c r="C370" s="175" t="e">
        <f>VLOOKUP(A370,Variables!$A:$D,3,FALSE)</f>
        <v>#N/A</v>
      </c>
      <c r="D370" s="26">
        <f>'Values-Valeurs'!B367</f>
        <v>0</v>
      </c>
      <c r="E370" s="26">
        <f>'Values-Valeurs'!C367</f>
        <v>0</v>
      </c>
      <c r="F370" s="26">
        <f>'Values-Valeurs'!D367</f>
        <v>0</v>
      </c>
      <c r="G370" s="26">
        <f>'Values-Valeurs'!E367</f>
        <v>0</v>
      </c>
      <c r="H370" s="16">
        <f t="shared" si="76"/>
        <v>0</v>
      </c>
      <c r="I370" s="16">
        <f t="shared" si="77"/>
        <v>0</v>
      </c>
      <c r="J370" s="17" t="e">
        <f t="shared" si="78"/>
        <v>#DIV/0!</v>
      </c>
      <c r="K370" s="17" t="e">
        <f t="shared" si="79"/>
        <v>#DIV/0!</v>
      </c>
      <c r="L370" s="18" t="e">
        <f>VLOOKUP(B370,'Table 6'!$A$2:$P$267,16,FALSE)</f>
        <v>#N/A</v>
      </c>
      <c r="M370" s="35" t="str">
        <f t="shared" si="74"/>
        <v/>
      </c>
      <c r="N370" s="35" t="str">
        <f t="shared" si="80"/>
        <v/>
      </c>
      <c r="O370" s="36" t="e">
        <f>HLOOKUP($Q$1,'Table 6'!$A$2:$P$267,B370,FALSE)</f>
        <v>#REF!</v>
      </c>
      <c r="P370" s="35" t="str">
        <f t="shared" si="75"/>
        <v/>
      </c>
      <c r="Q370" s="35" t="str">
        <f t="shared" si="81"/>
        <v/>
      </c>
    </row>
    <row r="371" spans="1:17" s="126" customFormat="1" ht="14.25" customHeight="1">
      <c r="A371" s="143" t="str">
        <f>IF('Values-Valeurs'!A368="","",'Values-Valeurs'!A368)</f>
        <v/>
      </c>
      <c r="B371" s="123" t="e">
        <f>VLOOKUP(A371,Variables!$A:$D,2,FALSE)</f>
        <v>#N/A</v>
      </c>
      <c r="C371" s="175" t="e">
        <f>VLOOKUP(A371,Variables!$A:$D,3,FALSE)</f>
        <v>#N/A</v>
      </c>
      <c r="D371" s="26">
        <f>'Values-Valeurs'!B368</f>
        <v>0</v>
      </c>
      <c r="E371" s="26">
        <f>'Values-Valeurs'!C368</f>
        <v>0</v>
      </c>
      <c r="F371" s="26">
        <f>'Values-Valeurs'!D368</f>
        <v>0</v>
      </c>
      <c r="G371" s="26">
        <f>'Values-Valeurs'!E368</f>
        <v>0</v>
      </c>
      <c r="H371" s="16">
        <f t="shared" si="76"/>
        <v>0</v>
      </c>
      <c r="I371" s="16">
        <f t="shared" si="77"/>
        <v>0</v>
      </c>
      <c r="J371" s="17" t="e">
        <f t="shared" si="78"/>
        <v>#DIV/0!</v>
      </c>
      <c r="K371" s="17" t="e">
        <f t="shared" si="79"/>
        <v>#DIV/0!</v>
      </c>
      <c r="L371" s="18" t="e">
        <f>VLOOKUP(B371,'Table 6'!$A$2:$P$267,16,FALSE)</f>
        <v>#N/A</v>
      </c>
      <c r="M371" s="35" t="str">
        <f t="shared" si="74"/>
        <v/>
      </c>
      <c r="N371" s="35" t="str">
        <f t="shared" si="80"/>
        <v/>
      </c>
      <c r="O371" s="36" t="e">
        <f>HLOOKUP($Q$1,'Table 6'!$A$2:$P$267,B371,FALSE)</f>
        <v>#REF!</v>
      </c>
      <c r="P371" s="35" t="str">
        <f t="shared" si="75"/>
        <v/>
      </c>
      <c r="Q371" s="35" t="str">
        <f t="shared" si="81"/>
        <v/>
      </c>
    </row>
    <row r="372" spans="1:17" s="126" customFormat="1" ht="14.25" customHeight="1">
      <c r="A372" s="143" t="str">
        <f>IF('Values-Valeurs'!A369="","",'Values-Valeurs'!A369)</f>
        <v/>
      </c>
      <c r="B372" s="123" t="e">
        <f>VLOOKUP(A372,Variables!$A:$D,2,FALSE)</f>
        <v>#N/A</v>
      </c>
      <c r="C372" s="175" t="e">
        <f>VLOOKUP(A372,Variables!$A:$D,3,FALSE)</f>
        <v>#N/A</v>
      </c>
      <c r="D372" s="26">
        <f>'Values-Valeurs'!B369</f>
        <v>0</v>
      </c>
      <c r="E372" s="26">
        <f>'Values-Valeurs'!C369</f>
        <v>0</v>
      </c>
      <c r="F372" s="26">
        <f>'Values-Valeurs'!D369</f>
        <v>0</v>
      </c>
      <c r="G372" s="26">
        <f>'Values-Valeurs'!E369</f>
        <v>0</v>
      </c>
      <c r="H372" s="16">
        <f t="shared" si="76"/>
        <v>0</v>
      </c>
      <c r="I372" s="16">
        <f t="shared" si="77"/>
        <v>0</v>
      </c>
      <c r="J372" s="17" t="e">
        <f t="shared" si="78"/>
        <v>#DIV/0!</v>
      </c>
      <c r="K372" s="17" t="e">
        <f t="shared" si="79"/>
        <v>#DIV/0!</v>
      </c>
      <c r="L372" s="18" t="e">
        <f>VLOOKUP(B372,'Table 6'!$A$2:$P$267,16,FALSE)</f>
        <v>#N/A</v>
      </c>
      <c r="M372" s="35" t="str">
        <f t="shared" si="74"/>
        <v/>
      </c>
      <c r="N372" s="35" t="str">
        <f t="shared" si="80"/>
        <v/>
      </c>
      <c r="O372" s="36" t="e">
        <f>HLOOKUP($Q$1,'Table 6'!$A$2:$P$267,B372,FALSE)</f>
        <v>#REF!</v>
      </c>
      <c r="P372" s="35" t="str">
        <f t="shared" si="75"/>
        <v/>
      </c>
      <c r="Q372" s="35" t="str">
        <f t="shared" si="81"/>
        <v/>
      </c>
    </row>
    <row r="373" spans="1:17" s="126" customFormat="1" ht="14.25" customHeight="1">
      <c r="A373" s="143" t="str">
        <f>IF('Values-Valeurs'!A370="","",'Values-Valeurs'!A370)</f>
        <v/>
      </c>
      <c r="B373" s="123" t="e">
        <f>VLOOKUP(A373,Variables!$A:$D,2,FALSE)</f>
        <v>#N/A</v>
      </c>
      <c r="C373" s="175" t="e">
        <f>VLOOKUP(A373,Variables!$A:$D,3,FALSE)</f>
        <v>#N/A</v>
      </c>
      <c r="D373" s="26">
        <f>'Values-Valeurs'!B370</f>
        <v>0</v>
      </c>
      <c r="E373" s="26">
        <f>'Values-Valeurs'!C370</f>
        <v>0</v>
      </c>
      <c r="F373" s="26">
        <f>'Values-Valeurs'!D370</f>
        <v>0</v>
      </c>
      <c r="G373" s="26">
        <f>'Values-Valeurs'!E370</f>
        <v>0</v>
      </c>
      <c r="H373" s="16">
        <f t="shared" si="76"/>
        <v>0</v>
      </c>
      <c r="I373" s="16">
        <f t="shared" si="77"/>
        <v>0</v>
      </c>
      <c r="J373" s="17" t="e">
        <f t="shared" si="78"/>
        <v>#DIV/0!</v>
      </c>
      <c r="K373" s="17" t="e">
        <f t="shared" si="79"/>
        <v>#DIV/0!</v>
      </c>
      <c r="L373" s="18" t="e">
        <f>VLOOKUP(B373,'Table 6'!$A$2:$P$267,16,FALSE)</f>
        <v>#N/A</v>
      </c>
      <c r="M373" s="35" t="str">
        <f t="shared" si="74"/>
        <v/>
      </c>
      <c r="N373" s="35" t="str">
        <f t="shared" si="80"/>
        <v/>
      </c>
      <c r="O373" s="36" t="e">
        <f>HLOOKUP($Q$1,'Table 6'!$A$2:$P$267,B373,FALSE)</f>
        <v>#REF!</v>
      </c>
      <c r="P373" s="35" t="str">
        <f t="shared" si="75"/>
        <v/>
      </c>
      <c r="Q373" s="35" t="str">
        <f t="shared" si="81"/>
        <v/>
      </c>
    </row>
    <row r="374" spans="1:17" s="126" customFormat="1" ht="14.25" customHeight="1">
      <c r="A374" s="143" t="str">
        <f>IF('Values-Valeurs'!A371="","",'Values-Valeurs'!A371)</f>
        <v/>
      </c>
      <c r="B374" s="123" t="e">
        <f>VLOOKUP(A374,Variables!$A:$D,2,FALSE)</f>
        <v>#N/A</v>
      </c>
      <c r="C374" s="175" t="e">
        <f>VLOOKUP(A374,Variables!$A:$D,3,FALSE)</f>
        <v>#N/A</v>
      </c>
      <c r="D374" s="26">
        <f>'Values-Valeurs'!B371</f>
        <v>0</v>
      </c>
      <c r="E374" s="26">
        <f>'Values-Valeurs'!C371</f>
        <v>0</v>
      </c>
      <c r="F374" s="26">
        <f>'Values-Valeurs'!D371</f>
        <v>0</v>
      </c>
      <c r="G374" s="26">
        <f>'Values-Valeurs'!E371</f>
        <v>0</v>
      </c>
      <c r="H374" s="16">
        <f t="shared" si="76"/>
        <v>0</v>
      </c>
      <c r="I374" s="16">
        <f t="shared" si="77"/>
        <v>0</v>
      </c>
      <c r="J374" s="17" t="e">
        <f t="shared" si="78"/>
        <v>#DIV/0!</v>
      </c>
      <c r="K374" s="17" t="e">
        <f t="shared" si="79"/>
        <v>#DIV/0!</v>
      </c>
      <c r="L374" s="18" t="e">
        <f>VLOOKUP(B374,'Table 6'!$A$2:$P$267,16,FALSE)</f>
        <v>#N/A</v>
      </c>
      <c r="M374" s="35" t="str">
        <f t="shared" si="74"/>
        <v/>
      </c>
      <c r="N374" s="35" t="str">
        <f t="shared" si="80"/>
        <v/>
      </c>
      <c r="O374" s="36" t="e">
        <f>HLOOKUP($Q$1,'Table 6'!$A$2:$P$267,B374,FALSE)</f>
        <v>#REF!</v>
      </c>
      <c r="P374" s="35" t="str">
        <f t="shared" si="75"/>
        <v/>
      </c>
      <c r="Q374" s="35" t="str">
        <f t="shared" si="81"/>
        <v/>
      </c>
    </row>
    <row r="375" spans="1:17" s="126" customFormat="1" ht="14.25" customHeight="1">
      <c r="A375" s="143" t="str">
        <f>IF('Values-Valeurs'!A372="","",'Values-Valeurs'!A372)</f>
        <v/>
      </c>
      <c r="B375" s="123" t="e">
        <f>VLOOKUP(A375,Variables!$A:$D,2,FALSE)</f>
        <v>#N/A</v>
      </c>
      <c r="C375" s="175" t="e">
        <f>VLOOKUP(A375,Variables!$A:$D,3,FALSE)</f>
        <v>#N/A</v>
      </c>
      <c r="D375" s="26">
        <f>'Values-Valeurs'!B372</f>
        <v>0</v>
      </c>
      <c r="E375" s="26">
        <f>'Values-Valeurs'!C372</f>
        <v>0</v>
      </c>
      <c r="F375" s="26">
        <f>'Values-Valeurs'!D372</f>
        <v>0</v>
      </c>
      <c r="G375" s="26">
        <f>'Values-Valeurs'!E372</f>
        <v>0</v>
      </c>
      <c r="H375" s="16">
        <f t="shared" si="76"/>
        <v>0</v>
      </c>
      <c r="I375" s="16">
        <f t="shared" si="77"/>
        <v>0</v>
      </c>
      <c r="J375" s="17" t="e">
        <f t="shared" si="78"/>
        <v>#DIV/0!</v>
      </c>
      <c r="K375" s="17" t="e">
        <f t="shared" si="79"/>
        <v>#DIV/0!</v>
      </c>
      <c r="L375" s="18" t="e">
        <f>VLOOKUP(B375,'Table 6'!$A$2:$P$267,16,FALSE)</f>
        <v>#N/A</v>
      </c>
      <c r="M375" s="35" t="str">
        <f t="shared" si="74"/>
        <v/>
      </c>
      <c r="N375" s="35" t="str">
        <f t="shared" si="80"/>
        <v/>
      </c>
      <c r="O375" s="36" t="e">
        <f>HLOOKUP($Q$1,'Table 6'!$A$2:$P$267,B375,FALSE)</f>
        <v>#REF!</v>
      </c>
      <c r="P375" s="35" t="str">
        <f t="shared" si="75"/>
        <v/>
      </c>
      <c r="Q375" s="35" t="str">
        <f t="shared" si="81"/>
        <v/>
      </c>
    </row>
    <row r="376" spans="1:17" s="126" customFormat="1" ht="14.25" customHeight="1">
      <c r="A376" s="143" t="str">
        <f>IF('Values-Valeurs'!A373="","",'Values-Valeurs'!A373)</f>
        <v/>
      </c>
      <c r="B376" s="123" t="e">
        <f>VLOOKUP(A376,Variables!$A:$D,2,FALSE)</f>
        <v>#N/A</v>
      </c>
      <c r="C376" s="175" t="e">
        <f>VLOOKUP(A376,Variables!$A:$D,3,FALSE)</f>
        <v>#N/A</v>
      </c>
      <c r="D376" s="26">
        <f>'Values-Valeurs'!B373</f>
        <v>0</v>
      </c>
      <c r="E376" s="26">
        <f>'Values-Valeurs'!C373</f>
        <v>0</v>
      </c>
      <c r="F376" s="26">
        <f>'Values-Valeurs'!D373</f>
        <v>0</v>
      </c>
      <c r="G376" s="26">
        <f>'Values-Valeurs'!E373</f>
        <v>0</v>
      </c>
      <c r="H376" s="16">
        <f t="shared" si="76"/>
        <v>0</v>
      </c>
      <c r="I376" s="16">
        <f t="shared" si="77"/>
        <v>0</v>
      </c>
      <c r="J376" s="17" t="e">
        <f t="shared" si="78"/>
        <v>#DIV/0!</v>
      </c>
      <c r="K376" s="17" t="e">
        <f t="shared" si="79"/>
        <v>#DIV/0!</v>
      </c>
      <c r="L376" s="18" t="e">
        <f>VLOOKUP(B376,'Table 6'!$A$2:$P$267,16,FALSE)</f>
        <v>#N/A</v>
      </c>
      <c r="M376" s="35" t="str">
        <f t="shared" si="74"/>
        <v/>
      </c>
      <c r="N376" s="35" t="str">
        <f t="shared" si="80"/>
        <v/>
      </c>
      <c r="O376" s="36" t="e">
        <f>HLOOKUP($Q$1,'Table 6'!$A$2:$P$267,B376,FALSE)</f>
        <v>#REF!</v>
      </c>
      <c r="P376" s="35" t="str">
        <f t="shared" si="75"/>
        <v/>
      </c>
      <c r="Q376" s="35" t="str">
        <f t="shared" si="81"/>
        <v/>
      </c>
    </row>
    <row r="377" spans="1:17" s="126" customFormat="1" ht="14.25" customHeight="1">
      <c r="A377" s="143" t="str">
        <f>IF('Values-Valeurs'!A374="","",'Values-Valeurs'!A374)</f>
        <v/>
      </c>
      <c r="B377" s="123" t="e">
        <f>VLOOKUP(A377,Variables!$A:$D,2,FALSE)</f>
        <v>#N/A</v>
      </c>
      <c r="C377" s="175" t="e">
        <f>VLOOKUP(A377,Variables!$A:$D,3,FALSE)</f>
        <v>#N/A</v>
      </c>
      <c r="D377" s="26">
        <f>'Values-Valeurs'!B374</f>
        <v>0</v>
      </c>
      <c r="E377" s="26">
        <f>'Values-Valeurs'!C374</f>
        <v>0</v>
      </c>
      <c r="F377" s="26">
        <f>'Values-Valeurs'!D374</f>
        <v>0</v>
      </c>
      <c r="G377" s="26">
        <f>'Values-Valeurs'!E374</f>
        <v>0</v>
      </c>
      <c r="H377" s="16">
        <f t="shared" si="76"/>
        <v>0</v>
      </c>
      <c r="I377" s="16">
        <f t="shared" si="77"/>
        <v>0</v>
      </c>
      <c r="J377" s="17" t="e">
        <f t="shared" si="78"/>
        <v>#DIV/0!</v>
      </c>
      <c r="K377" s="17" t="e">
        <f t="shared" si="79"/>
        <v>#DIV/0!</v>
      </c>
      <c r="L377" s="18" t="e">
        <f>VLOOKUP(B377,'Table 6'!$A$2:$P$267,16,FALSE)</f>
        <v>#N/A</v>
      </c>
      <c r="M377" s="35" t="str">
        <f t="shared" si="74"/>
        <v/>
      </c>
      <c r="N377" s="35" t="str">
        <f t="shared" si="80"/>
        <v/>
      </c>
      <c r="O377" s="36" t="e">
        <f>HLOOKUP($Q$1,'Table 6'!$A$2:$P$267,B377,FALSE)</f>
        <v>#REF!</v>
      </c>
      <c r="P377" s="35" t="str">
        <f t="shared" si="75"/>
        <v/>
      </c>
      <c r="Q377" s="35" t="str">
        <f t="shared" si="81"/>
        <v/>
      </c>
    </row>
    <row r="378" spans="1:17" s="126" customFormat="1" ht="14.25" customHeight="1">
      <c r="A378" s="143" t="str">
        <f>IF('Values-Valeurs'!A375="","",'Values-Valeurs'!A375)</f>
        <v/>
      </c>
      <c r="B378" s="123" t="e">
        <f>VLOOKUP(A378,Variables!$A:$D,2,FALSE)</f>
        <v>#N/A</v>
      </c>
      <c r="C378" s="175" t="e">
        <f>VLOOKUP(A378,Variables!$A:$D,3,FALSE)</f>
        <v>#N/A</v>
      </c>
      <c r="D378" s="26">
        <f>'Values-Valeurs'!B375</f>
        <v>0</v>
      </c>
      <c r="E378" s="26">
        <f>'Values-Valeurs'!C375</f>
        <v>0</v>
      </c>
      <c r="F378" s="26">
        <f>'Values-Valeurs'!D375</f>
        <v>0</v>
      </c>
      <c r="G378" s="26">
        <f>'Values-Valeurs'!E375</f>
        <v>0</v>
      </c>
      <c r="H378" s="16">
        <f t="shared" si="76"/>
        <v>0</v>
      </c>
      <c r="I378" s="16">
        <f t="shared" si="77"/>
        <v>0</v>
      </c>
      <c r="J378" s="17" t="e">
        <f t="shared" si="78"/>
        <v>#DIV/0!</v>
      </c>
      <c r="K378" s="17" t="e">
        <f t="shared" si="79"/>
        <v>#DIV/0!</v>
      </c>
      <c r="L378" s="18" t="e">
        <f>VLOOKUP(B378,'Table 6'!$A$2:$P$267,16,FALSE)</f>
        <v>#N/A</v>
      </c>
      <c r="M378" s="35" t="str">
        <f t="shared" si="74"/>
        <v/>
      </c>
      <c r="N378" s="35" t="str">
        <f t="shared" si="80"/>
        <v/>
      </c>
      <c r="O378" s="36" t="e">
        <f>HLOOKUP($Q$1,'Table 6'!$A$2:$P$267,B378,FALSE)</f>
        <v>#REF!</v>
      </c>
      <c r="P378" s="35" t="str">
        <f t="shared" si="75"/>
        <v/>
      </c>
      <c r="Q378" s="35" t="str">
        <f t="shared" si="81"/>
        <v/>
      </c>
    </row>
    <row r="379" spans="1:17" s="126" customFormat="1" ht="14.25" customHeight="1">
      <c r="A379" s="143" t="str">
        <f>IF('Values-Valeurs'!A376="","",'Values-Valeurs'!A376)</f>
        <v/>
      </c>
      <c r="B379" s="123" t="e">
        <f>VLOOKUP(A379,Variables!$A:$D,2,FALSE)</f>
        <v>#N/A</v>
      </c>
      <c r="C379" s="175" t="e">
        <f>VLOOKUP(A379,Variables!$A:$D,3,FALSE)</f>
        <v>#N/A</v>
      </c>
      <c r="D379" s="26">
        <f>'Values-Valeurs'!B376</f>
        <v>0</v>
      </c>
      <c r="E379" s="26">
        <f>'Values-Valeurs'!C376</f>
        <v>0</v>
      </c>
      <c r="F379" s="26">
        <f>'Values-Valeurs'!D376</f>
        <v>0</v>
      </c>
      <c r="G379" s="26">
        <f>'Values-Valeurs'!E376</f>
        <v>0</v>
      </c>
      <c r="H379" s="16">
        <f t="shared" si="76"/>
        <v>0</v>
      </c>
      <c r="I379" s="16">
        <f t="shared" si="77"/>
        <v>0</v>
      </c>
      <c r="J379" s="17" t="e">
        <f t="shared" si="78"/>
        <v>#DIV/0!</v>
      </c>
      <c r="K379" s="17" t="e">
        <f t="shared" si="79"/>
        <v>#DIV/0!</v>
      </c>
      <c r="L379" s="18" t="e">
        <f>VLOOKUP(B379,'Table 6'!$A$2:$P$267,16,FALSE)</f>
        <v>#N/A</v>
      </c>
      <c r="M379" s="35" t="str">
        <f t="shared" si="74"/>
        <v/>
      </c>
      <c r="N379" s="35" t="str">
        <f t="shared" si="80"/>
        <v/>
      </c>
      <c r="O379" s="36" t="e">
        <f>HLOOKUP($Q$1,'Table 6'!$A$2:$P$267,B379,FALSE)</f>
        <v>#REF!</v>
      </c>
      <c r="P379" s="35" t="str">
        <f t="shared" si="75"/>
        <v/>
      </c>
      <c r="Q379" s="35" t="str">
        <f t="shared" si="81"/>
        <v/>
      </c>
    </row>
    <row r="380" spans="1:17" s="126" customFormat="1" ht="14.25" customHeight="1">
      <c r="A380" s="143" t="str">
        <f>IF('Values-Valeurs'!A377="","",'Values-Valeurs'!A377)</f>
        <v/>
      </c>
      <c r="B380" s="123" t="e">
        <f>VLOOKUP(A380,Variables!$A:$D,2,FALSE)</f>
        <v>#N/A</v>
      </c>
      <c r="C380" s="175" t="e">
        <f>VLOOKUP(A380,Variables!$A:$D,3,FALSE)</f>
        <v>#N/A</v>
      </c>
      <c r="D380" s="26">
        <f>'Values-Valeurs'!B377</f>
        <v>0</v>
      </c>
      <c r="E380" s="26">
        <f>'Values-Valeurs'!C377</f>
        <v>0</v>
      </c>
      <c r="F380" s="26">
        <f>'Values-Valeurs'!D377</f>
        <v>0</v>
      </c>
      <c r="G380" s="26">
        <f>'Values-Valeurs'!E377</f>
        <v>0</v>
      </c>
      <c r="H380" s="16">
        <f t="shared" si="76"/>
        <v>0</v>
      </c>
      <c r="I380" s="16">
        <f t="shared" si="77"/>
        <v>0</v>
      </c>
      <c r="J380" s="17" t="e">
        <f t="shared" si="78"/>
        <v>#DIV/0!</v>
      </c>
      <c r="K380" s="17" t="e">
        <f t="shared" si="79"/>
        <v>#DIV/0!</v>
      </c>
      <c r="L380" s="18" t="e">
        <f>VLOOKUP(B380,'Table 6'!$A$2:$P$267,16,FALSE)</f>
        <v>#N/A</v>
      </c>
      <c r="M380" s="35" t="str">
        <f t="shared" si="74"/>
        <v/>
      </c>
      <c r="N380" s="35" t="str">
        <f t="shared" si="80"/>
        <v/>
      </c>
      <c r="O380" s="36" t="e">
        <f>HLOOKUP($Q$1,'Table 6'!$A$2:$P$267,B380,FALSE)</f>
        <v>#REF!</v>
      </c>
      <c r="P380" s="35" t="str">
        <f t="shared" si="75"/>
        <v/>
      </c>
      <c r="Q380" s="35" t="str">
        <f t="shared" si="81"/>
        <v/>
      </c>
    </row>
    <row r="381" spans="1:17" s="126" customFormat="1" ht="14.25" customHeight="1">
      <c r="A381" s="143" t="str">
        <f>IF('Values-Valeurs'!A378="","",'Values-Valeurs'!A378)</f>
        <v/>
      </c>
      <c r="B381" s="123" t="e">
        <f>VLOOKUP(A381,Variables!$A:$D,2,FALSE)</f>
        <v>#N/A</v>
      </c>
      <c r="C381" s="175" t="e">
        <f>VLOOKUP(A381,Variables!$A:$D,3,FALSE)</f>
        <v>#N/A</v>
      </c>
      <c r="D381" s="26">
        <f>'Values-Valeurs'!B378</f>
        <v>0</v>
      </c>
      <c r="E381" s="26">
        <f>'Values-Valeurs'!C378</f>
        <v>0</v>
      </c>
      <c r="F381" s="26">
        <f>'Values-Valeurs'!D378</f>
        <v>0</v>
      </c>
      <c r="G381" s="26">
        <f>'Values-Valeurs'!E378</f>
        <v>0</v>
      </c>
      <c r="H381" s="16">
        <f t="shared" si="76"/>
        <v>0</v>
      </c>
      <c r="I381" s="16">
        <f t="shared" si="77"/>
        <v>0</v>
      </c>
      <c r="J381" s="17" t="e">
        <f t="shared" si="78"/>
        <v>#DIV/0!</v>
      </c>
      <c r="K381" s="17" t="e">
        <f t="shared" si="79"/>
        <v>#DIV/0!</v>
      </c>
      <c r="L381" s="18" t="e">
        <f>VLOOKUP(B381,'Table 6'!$A$2:$P$267,16,FALSE)</f>
        <v>#N/A</v>
      </c>
      <c r="M381" s="35" t="str">
        <f t="shared" si="74"/>
        <v/>
      </c>
      <c r="N381" s="35" t="str">
        <f t="shared" si="80"/>
        <v/>
      </c>
      <c r="O381" s="36" t="e">
        <f>HLOOKUP($Q$1,'Table 6'!$A$2:$P$267,B381,FALSE)</f>
        <v>#REF!</v>
      </c>
      <c r="P381" s="35" t="str">
        <f t="shared" si="75"/>
        <v/>
      </c>
      <c r="Q381" s="35" t="str">
        <f t="shared" si="81"/>
        <v/>
      </c>
    </row>
    <row r="382" spans="1:17" s="126" customFormat="1" ht="14.25" customHeight="1">
      <c r="A382" s="143" t="str">
        <f>IF('Values-Valeurs'!A379="","",'Values-Valeurs'!A379)</f>
        <v/>
      </c>
      <c r="B382" s="123" t="e">
        <f>VLOOKUP(A382,Variables!$A:$D,2,FALSE)</f>
        <v>#N/A</v>
      </c>
      <c r="C382" s="175" t="e">
        <f>VLOOKUP(A382,Variables!$A:$D,3,FALSE)</f>
        <v>#N/A</v>
      </c>
      <c r="D382" s="26">
        <f>'Values-Valeurs'!B379</f>
        <v>0</v>
      </c>
      <c r="E382" s="26">
        <f>'Values-Valeurs'!C379</f>
        <v>0</v>
      </c>
      <c r="F382" s="26">
        <f>'Values-Valeurs'!D379</f>
        <v>0</v>
      </c>
      <c r="G382" s="26">
        <f>'Values-Valeurs'!E379</f>
        <v>0</v>
      </c>
      <c r="H382" s="16">
        <f t="shared" si="76"/>
        <v>0</v>
      </c>
      <c r="I382" s="16">
        <f t="shared" si="77"/>
        <v>0</v>
      </c>
      <c r="J382" s="17" t="e">
        <f t="shared" si="78"/>
        <v>#DIV/0!</v>
      </c>
      <c r="K382" s="17" t="e">
        <f t="shared" si="79"/>
        <v>#DIV/0!</v>
      </c>
      <c r="L382" s="18" t="e">
        <f>VLOOKUP(B382,'Table 6'!$A$2:$P$267,16,FALSE)</f>
        <v>#N/A</v>
      </c>
      <c r="M382" s="35" t="str">
        <f t="shared" si="74"/>
        <v/>
      </c>
      <c r="N382" s="35" t="str">
        <f t="shared" si="80"/>
        <v/>
      </c>
      <c r="O382" s="36" t="e">
        <f>HLOOKUP($Q$1,'Table 6'!$A$2:$P$267,B382,FALSE)</f>
        <v>#REF!</v>
      </c>
      <c r="P382" s="35" t="str">
        <f t="shared" si="75"/>
        <v/>
      </c>
      <c r="Q382" s="35" t="str">
        <f t="shared" si="81"/>
        <v/>
      </c>
    </row>
    <row r="383" spans="1:17" s="126" customFormat="1" ht="14.25" customHeight="1">
      <c r="A383" s="143" t="str">
        <f>IF('Values-Valeurs'!A380="","",'Values-Valeurs'!A380)</f>
        <v/>
      </c>
      <c r="B383" s="123" t="e">
        <f>VLOOKUP(A383,Variables!$A:$D,2,FALSE)</f>
        <v>#N/A</v>
      </c>
      <c r="C383" s="175" t="e">
        <f>VLOOKUP(A383,Variables!$A:$D,3,FALSE)</f>
        <v>#N/A</v>
      </c>
      <c r="D383" s="26">
        <f>'Values-Valeurs'!B380</f>
        <v>0</v>
      </c>
      <c r="E383" s="26">
        <f>'Values-Valeurs'!C380</f>
        <v>0</v>
      </c>
      <c r="F383" s="26">
        <f>'Values-Valeurs'!D380</f>
        <v>0</v>
      </c>
      <c r="G383" s="26">
        <f>'Values-Valeurs'!E380</f>
        <v>0</v>
      </c>
      <c r="H383" s="16">
        <f t="shared" si="76"/>
        <v>0</v>
      </c>
      <c r="I383" s="16">
        <f t="shared" si="77"/>
        <v>0</v>
      </c>
      <c r="J383" s="17" t="e">
        <f t="shared" si="78"/>
        <v>#DIV/0!</v>
      </c>
      <c r="K383" s="17" t="e">
        <f t="shared" si="79"/>
        <v>#DIV/0!</v>
      </c>
      <c r="L383" s="18" t="e">
        <f>VLOOKUP(B383,'Table 6'!$A$2:$P$267,16,FALSE)</f>
        <v>#N/A</v>
      </c>
      <c r="M383" s="35" t="str">
        <f t="shared" si="74"/>
        <v/>
      </c>
      <c r="N383" s="35" t="str">
        <f t="shared" si="80"/>
        <v/>
      </c>
      <c r="O383" s="36" t="e">
        <f>HLOOKUP($Q$1,'Table 6'!$A$2:$P$267,B383,FALSE)</f>
        <v>#REF!</v>
      </c>
      <c r="P383" s="35" t="str">
        <f t="shared" si="75"/>
        <v/>
      </c>
      <c r="Q383" s="35" t="str">
        <f t="shared" si="81"/>
        <v/>
      </c>
    </row>
    <row r="384" spans="1:17" s="126" customFormat="1" ht="14.25" customHeight="1">
      <c r="A384" s="143" t="str">
        <f>IF('Values-Valeurs'!A381="","",'Values-Valeurs'!A381)</f>
        <v/>
      </c>
      <c r="B384" s="123" t="e">
        <f>VLOOKUP(A384,Variables!$A:$D,2,FALSE)</f>
        <v>#N/A</v>
      </c>
      <c r="C384" s="175" t="e">
        <f>VLOOKUP(A384,Variables!$A:$D,3,FALSE)</f>
        <v>#N/A</v>
      </c>
      <c r="D384" s="26">
        <f>'Values-Valeurs'!B381</f>
        <v>0</v>
      </c>
      <c r="E384" s="26">
        <f>'Values-Valeurs'!C381</f>
        <v>0</v>
      </c>
      <c r="F384" s="26">
        <f>'Values-Valeurs'!D381</f>
        <v>0</v>
      </c>
      <c r="G384" s="26">
        <f>'Values-Valeurs'!E381</f>
        <v>0</v>
      </c>
      <c r="H384" s="16">
        <f t="shared" si="76"/>
        <v>0</v>
      </c>
      <c r="I384" s="16">
        <f t="shared" si="77"/>
        <v>0</v>
      </c>
      <c r="J384" s="17" t="e">
        <f t="shared" si="78"/>
        <v>#DIV/0!</v>
      </c>
      <c r="K384" s="17" t="e">
        <f t="shared" si="79"/>
        <v>#DIV/0!</v>
      </c>
      <c r="L384" s="18" t="e">
        <f>VLOOKUP(B384,'Table 6'!$A$2:$P$267,16,FALSE)</f>
        <v>#N/A</v>
      </c>
      <c r="M384" s="35" t="str">
        <f t="shared" si="74"/>
        <v/>
      </c>
      <c r="N384" s="35" t="str">
        <f t="shared" si="80"/>
        <v/>
      </c>
      <c r="O384" s="36" t="e">
        <f>HLOOKUP($Q$1,'Table 6'!$A$2:$P$267,B384,FALSE)</f>
        <v>#REF!</v>
      </c>
      <c r="P384" s="35" t="str">
        <f t="shared" si="75"/>
        <v/>
      </c>
      <c r="Q384" s="35" t="str">
        <f t="shared" si="81"/>
        <v/>
      </c>
    </row>
    <row r="385" spans="1:17" s="126" customFormat="1" ht="14.25" customHeight="1">
      <c r="A385" s="143" t="str">
        <f>IF('Values-Valeurs'!A382="","",'Values-Valeurs'!A382)</f>
        <v/>
      </c>
      <c r="B385" s="123" t="e">
        <f>VLOOKUP(A385,Variables!$A:$D,2,FALSE)</f>
        <v>#N/A</v>
      </c>
      <c r="C385" s="175" t="e">
        <f>VLOOKUP(A385,Variables!$A:$D,3,FALSE)</f>
        <v>#N/A</v>
      </c>
      <c r="D385" s="26">
        <f>'Values-Valeurs'!B382</f>
        <v>0</v>
      </c>
      <c r="E385" s="26">
        <f>'Values-Valeurs'!C382</f>
        <v>0</v>
      </c>
      <c r="F385" s="26">
        <f>'Values-Valeurs'!D382</f>
        <v>0</v>
      </c>
      <c r="G385" s="26">
        <f>'Values-Valeurs'!E382</f>
        <v>0</v>
      </c>
      <c r="H385" s="16">
        <f t="shared" si="76"/>
        <v>0</v>
      </c>
      <c r="I385" s="16">
        <f t="shared" si="77"/>
        <v>0</v>
      </c>
      <c r="J385" s="17" t="e">
        <f t="shared" si="78"/>
        <v>#DIV/0!</v>
      </c>
      <c r="K385" s="17" t="e">
        <f t="shared" si="79"/>
        <v>#DIV/0!</v>
      </c>
      <c r="L385" s="18" t="e">
        <f>VLOOKUP(B385,'Table 6'!$A$2:$P$267,16,FALSE)</f>
        <v>#N/A</v>
      </c>
      <c r="M385" s="35" t="str">
        <f t="shared" si="74"/>
        <v/>
      </c>
      <c r="N385" s="35" t="str">
        <f t="shared" si="80"/>
        <v/>
      </c>
      <c r="O385" s="36" t="e">
        <f>HLOOKUP($Q$1,'Table 6'!$A$2:$P$267,B385,FALSE)</f>
        <v>#REF!</v>
      </c>
      <c r="P385" s="35" t="str">
        <f t="shared" si="75"/>
        <v/>
      </c>
      <c r="Q385" s="35" t="str">
        <f t="shared" si="81"/>
        <v/>
      </c>
    </row>
    <row r="386" spans="1:17" s="126" customFormat="1" ht="14.25" customHeight="1">
      <c r="A386" s="143" t="str">
        <f>IF('Values-Valeurs'!A383="","",'Values-Valeurs'!A383)</f>
        <v/>
      </c>
      <c r="B386" s="123" t="e">
        <f>VLOOKUP(A386,Variables!$A:$D,2,FALSE)</f>
        <v>#N/A</v>
      </c>
      <c r="C386" s="175" t="e">
        <f>VLOOKUP(A386,Variables!$A:$D,3,FALSE)</f>
        <v>#N/A</v>
      </c>
      <c r="D386" s="26">
        <f>'Values-Valeurs'!B383</f>
        <v>0</v>
      </c>
      <c r="E386" s="26">
        <f>'Values-Valeurs'!C383</f>
        <v>0</v>
      </c>
      <c r="F386" s="26">
        <f>'Values-Valeurs'!D383</f>
        <v>0</v>
      </c>
      <c r="G386" s="26">
        <f>'Values-Valeurs'!E383</f>
        <v>0</v>
      </c>
      <c r="H386" s="16">
        <f t="shared" si="76"/>
        <v>0</v>
      </c>
      <c r="I386" s="16">
        <f t="shared" si="77"/>
        <v>0</v>
      </c>
      <c r="J386" s="17" t="e">
        <f t="shared" si="78"/>
        <v>#DIV/0!</v>
      </c>
      <c r="K386" s="17" t="e">
        <f t="shared" si="79"/>
        <v>#DIV/0!</v>
      </c>
      <c r="L386" s="18" t="e">
        <f>VLOOKUP(B386,'Table 6'!$A$2:$P$267,16,FALSE)</f>
        <v>#N/A</v>
      </c>
      <c r="M386" s="35" t="str">
        <f t="shared" si="74"/>
        <v/>
      </c>
      <c r="N386" s="35" t="str">
        <f t="shared" si="80"/>
        <v/>
      </c>
      <c r="O386" s="36" t="e">
        <f>HLOOKUP($Q$1,'Table 6'!$A$2:$P$267,B386,FALSE)</f>
        <v>#REF!</v>
      </c>
      <c r="P386" s="35" t="str">
        <f t="shared" si="75"/>
        <v/>
      </c>
      <c r="Q386" s="35" t="str">
        <f t="shared" si="81"/>
        <v/>
      </c>
    </row>
    <row r="387" spans="1:17" s="126" customFormat="1" ht="14.25" customHeight="1">
      <c r="A387" s="143" t="str">
        <f>IF('Values-Valeurs'!A384="","",'Values-Valeurs'!A384)</f>
        <v/>
      </c>
      <c r="B387" s="123" t="e">
        <f>VLOOKUP(A387,Variables!$A:$D,2,FALSE)</f>
        <v>#N/A</v>
      </c>
      <c r="C387" s="175" t="e">
        <f>VLOOKUP(A387,Variables!$A:$D,3,FALSE)</f>
        <v>#N/A</v>
      </c>
      <c r="D387" s="26">
        <f>'Values-Valeurs'!B384</f>
        <v>0</v>
      </c>
      <c r="E387" s="26">
        <f>'Values-Valeurs'!C384</f>
        <v>0</v>
      </c>
      <c r="F387" s="26">
        <f>'Values-Valeurs'!D384</f>
        <v>0</v>
      </c>
      <c r="G387" s="26">
        <f>'Values-Valeurs'!E384</f>
        <v>0</v>
      </c>
      <c r="H387" s="16">
        <f t="shared" si="76"/>
        <v>0</v>
      </c>
      <c r="I387" s="16">
        <f t="shared" si="77"/>
        <v>0</v>
      </c>
      <c r="J387" s="17" t="e">
        <f t="shared" si="78"/>
        <v>#DIV/0!</v>
      </c>
      <c r="K387" s="17" t="e">
        <f t="shared" si="79"/>
        <v>#DIV/0!</v>
      </c>
      <c r="L387" s="18" t="e">
        <f>VLOOKUP(B387,'Table 6'!$A$2:$P$267,16,FALSE)</f>
        <v>#N/A</v>
      </c>
      <c r="M387" s="35" t="str">
        <f t="shared" si="74"/>
        <v/>
      </c>
      <c r="N387" s="35" t="str">
        <f t="shared" si="80"/>
        <v/>
      </c>
      <c r="O387" s="36" t="e">
        <f>HLOOKUP($Q$1,'Table 6'!$A$2:$P$267,B387,FALSE)</f>
        <v>#REF!</v>
      </c>
      <c r="P387" s="35" t="str">
        <f t="shared" si="75"/>
        <v/>
      </c>
      <c r="Q387" s="35" t="str">
        <f t="shared" si="81"/>
        <v/>
      </c>
    </row>
    <row r="388" spans="1:17" s="126" customFormat="1" ht="14.25" customHeight="1">
      <c r="A388" s="143" t="str">
        <f>IF('Values-Valeurs'!A385="","",'Values-Valeurs'!A385)</f>
        <v/>
      </c>
      <c r="B388" s="123" t="e">
        <f>VLOOKUP(A388,Variables!$A:$D,2,FALSE)</f>
        <v>#N/A</v>
      </c>
      <c r="C388" s="175" t="e">
        <f>VLOOKUP(A388,Variables!$A:$D,3,FALSE)</f>
        <v>#N/A</v>
      </c>
      <c r="D388" s="26">
        <f>'Values-Valeurs'!B385</f>
        <v>0</v>
      </c>
      <c r="E388" s="26">
        <f>'Values-Valeurs'!C385</f>
        <v>0</v>
      </c>
      <c r="F388" s="26">
        <f>'Values-Valeurs'!D385</f>
        <v>0</v>
      </c>
      <c r="G388" s="26">
        <f>'Values-Valeurs'!E385</f>
        <v>0</v>
      </c>
      <c r="H388" s="16">
        <f t="shared" si="76"/>
        <v>0</v>
      </c>
      <c r="I388" s="16">
        <f t="shared" si="77"/>
        <v>0</v>
      </c>
      <c r="J388" s="17" t="e">
        <f t="shared" si="78"/>
        <v>#DIV/0!</v>
      </c>
      <c r="K388" s="17" t="e">
        <f t="shared" si="79"/>
        <v>#DIV/0!</v>
      </c>
      <c r="L388" s="18" t="e">
        <f>VLOOKUP(B388,'Table 6'!$A$2:$P$267,16,FALSE)</f>
        <v>#N/A</v>
      </c>
      <c r="M388" s="35" t="str">
        <f t="shared" si="74"/>
        <v/>
      </c>
      <c r="N388" s="35" t="str">
        <f t="shared" si="80"/>
        <v/>
      </c>
      <c r="O388" s="36" t="e">
        <f>HLOOKUP($Q$1,'Table 6'!$A$2:$P$267,B388,FALSE)</f>
        <v>#REF!</v>
      </c>
      <c r="P388" s="35" t="str">
        <f t="shared" si="75"/>
        <v/>
      </c>
      <c r="Q388" s="35" t="str">
        <f t="shared" si="81"/>
        <v/>
      </c>
    </row>
    <row r="389" spans="1:17" s="126" customFormat="1" ht="14.25" customHeight="1">
      <c r="A389" s="143" t="str">
        <f>IF('Values-Valeurs'!A386="","",'Values-Valeurs'!A386)</f>
        <v/>
      </c>
      <c r="B389" s="123" t="e">
        <f>VLOOKUP(A389,Variables!$A:$D,2,FALSE)</f>
        <v>#N/A</v>
      </c>
      <c r="C389" s="175" t="e">
        <f>VLOOKUP(A389,Variables!$A:$D,3,FALSE)</f>
        <v>#N/A</v>
      </c>
      <c r="D389" s="26">
        <f>'Values-Valeurs'!B386</f>
        <v>0</v>
      </c>
      <c r="E389" s="26">
        <f>'Values-Valeurs'!C386</f>
        <v>0</v>
      </c>
      <c r="F389" s="26">
        <f>'Values-Valeurs'!D386</f>
        <v>0</v>
      </c>
      <c r="G389" s="26">
        <f>'Values-Valeurs'!E386</f>
        <v>0</v>
      </c>
      <c r="H389" s="16">
        <f t="shared" si="76"/>
        <v>0</v>
      </c>
      <c r="I389" s="16">
        <f t="shared" si="77"/>
        <v>0</v>
      </c>
      <c r="J389" s="17" t="e">
        <f t="shared" si="78"/>
        <v>#DIV/0!</v>
      </c>
      <c r="K389" s="17" t="e">
        <f t="shared" si="79"/>
        <v>#DIV/0!</v>
      </c>
      <c r="L389" s="18" t="e">
        <f>VLOOKUP(B389,'Table 6'!$A$2:$P$267,16,FALSE)</f>
        <v>#N/A</v>
      </c>
      <c r="M389" s="35" t="str">
        <f t="shared" si="74"/>
        <v/>
      </c>
      <c r="N389" s="35" t="str">
        <f t="shared" si="80"/>
        <v/>
      </c>
      <c r="O389" s="36" t="e">
        <f>HLOOKUP($Q$1,'Table 6'!$A$2:$P$267,B389,FALSE)</f>
        <v>#REF!</v>
      </c>
      <c r="P389" s="35" t="str">
        <f t="shared" si="75"/>
        <v/>
      </c>
      <c r="Q389" s="35" t="str">
        <f t="shared" si="81"/>
        <v/>
      </c>
    </row>
    <row r="390" spans="1:17" s="126" customFormat="1" ht="14.25" customHeight="1">
      <c r="A390" s="143" t="str">
        <f>IF('Values-Valeurs'!A387="","",'Values-Valeurs'!A387)</f>
        <v/>
      </c>
      <c r="B390" s="123" t="e">
        <f>VLOOKUP(A390,Variables!$A:$D,2,FALSE)</f>
        <v>#N/A</v>
      </c>
      <c r="C390" s="175" t="e">
        <f>VLOOKUP(A390,Variables!$A:$D,3,FALSE)</f>
        <v>#N/A</v>
      </c>
      <c r="D390" s="26">
        <f>'Values-Valeurs'!B387</f>
        <v>0</v>
      </c>
      <c r="E390" s="26">
        <f>'Values-Valeurs'!C387</f>
        <v>0</v>
      </c>
      <c r="F390" s="26">
        <f>'Values-Valeurs'!D387</f>
        <v>0</v>
      </c>
      <c r="G390" s="26">
        <f>'Values-Valeurs'!E387</f>
        <v>0</v>
      </c>
      <c r="H390" s="16">
        <f t="shared" si="76"/>
        <v>0</v>
      </c>
      <c r="I390" s="16">
        <f t="shared" si="77"/>
        <v>0</v>
      </c>
      <c r="J390" s="17" t="e">
        <f t="shared" si="78"/>
        <v>#DIV/0!</v>
      </c>
      <c r="K390" s="17" t="e">
        <f t="shared" si="79"/>
        <v>#DIV/0!</v>
      </c>
      <c r="L390" s="18" t="e">
        <f>VLOOKUP(B390,'Table 6'!$A$2:$P$267,16,FALSE)</f>
        <v>#N/A</v>
      </c>
      <c r="M390" s="35" t="str">
        <f t="shared" ref="M390:M436" si="82">IF(I390=0,"",IF(L390="no data","",((IF(AND($H390&lt;=$I390,$H390&gt;=0),BINOMDIST($H390,$I390,L390/100,0),"")))))</f>
        <v/>
      </c>
      <c r="N390" s="35" t="str">
        <f t="shared" si="80"/>
        <v/>
      </c>
      <c r="O390" s="36" t="e">
        <f>HLOOKUP($Q$1,'Table 6'!$A$2:$P$267,B390,FALSE)</f>
        <v>#REF!</v>
      </c>
      <c r="P390" s="35" t="str">
        <f t="shared" ref="P390:P436" si="83">IF(I390=0,"",IF(O390="no data","",(IF(AND($H390&lt;=$I390,$H390&gt;=0),BINOMDIST($H390,$I390,O390/100,0),""))))</f>
        <v/>
      </c>
      <c r="Q390" s="35" t="str">
        <f t="shared" si="81"/>
        <v/>
      </c>
    </row>
    <row r="391" spans="1:17" s="126" customFormat="1" ht="14.25" customHeight="1">
      <c r="A391" s="143" t="str">
        <f>IF('Values-Valeurs'!A388="","",'Values-Valeurs'!A388)</f>
        <v/>
      </c>
      <c r="B391" s="123" t="e">
        <f>VLOOKUP(A391,Variables!$A:$D,2,FALSE)</f>
        <v>#N/A</v>
      </c>
      <c r="C391" s="175" t="e">
        <f>VLOOKUP(A391,Variables!$A:$D,3,FALSE)</f>
        <v>#N/A</v>
      </c>
      <c r="D391" s="26">
        <f>'Values-Valeurs'!B388</f>
        <v>0</v>
      </c>
      <c r="E391" s="26">
        <f>'Values-Valeurs'!C388</f>
        <v>0</v>
      </c>
      <c r="F391" s="26">
        <f>'Values-Valeurs'!D388</f>
        <v>0</v>
      </c>
      <c r="G391" s="26">
        <f>'Values-Valeurs'!E388</f>
        <v>0</v>
      </c>
      <c r="H391" s="16">
        <f t="shared" si="76"/>
        <v>0</v>
      </c>
      <c r="I391" s="16">
        <f t="shared" si="77"/>
        <v>0</v>
      </c>
      <c r="J391" s="17" t="e">
        <f t="shared" si="78"/>
        <v>#DIV/0!</v>
      </c>
      <c r="K391" s="17" t="e">
        <f t="shared" si="79"/>
        <v>#DIV/0!</v>
      </c>
      <c r="L391" s="18" t="e">
        <f>VLOOKUP(B391,'Table 6'!$A$2:$P$267,16,FALSE)</f>
        <v>#N/A</v>
      </c>
      <c r="M391" s="35" t="str">
        <f t="shared" si="82"/>
        <v/>
      </c>
      <c r="N391" s="35" t="str">
        <f t="shared" si="80"/>
        <v/>
      </c>
      <c r="O391" s="36" t="e">
        <f>HLOOKUP($Q$1,'Table 6'!$A$2:$P$267,B391,FALSE)</f>
        <v>#REF!</v>
      </c>
      <c r="P391" s="35" t="str">
        <f t="shared" si="83"/>
        <v/>
      </c>
      <c r="Q391" s="35" t="str">
        <f t="shared" si="81"/>
        <v/>
      </c>
    </row>
    <row r="392" spans="1:17" s="126" customFormat="1" ht="14.25" customHeight="1">
      <c r="A392" s="143" t="str">
        <f>IF('Values-Valeurs'!A389="","",'Values-Valeurs'!A389)</f>
        <v/>
      </c>
      <c r="B392" s="123" t="e">
        <f>VLOOKUP(A392,Variables!$A:$D,2,FALSE)</f>
        <v>#N/A</v>
      </c>
      <c r="C392" s="175" t="e">
        <f>VLOOKUP(A392,Variables!$A:$D,3,FALSE)</f>
        <v>#N/A</v>
      </c>
      <c r="D392" s="26">
        <f>'Values-Valeurs'!B389</f>
        <v>0</v>
      </c>
      <c r="E392" s="26">
        <f>'Values-Valeurs'!C389</f>
        <v>0</v>
      </c>
      <c r="F392" s="26">
        <f>'Values-Valeurs'!D389</f>
        <v>0</v>
      </c>
      <c r="G392" s="26">
        <f>'Values-Valeurs'!E389</f>
        <v>0</v>
      </c>
      <c r="H392" s="16">
        <f t="shared" si="76"/>
        <v>0</v>
      </c>
      <c r="I392" s="16">
        <f t="shared" si="77"/>
        <v>0</v>
      </c>
      <c r="J392" s="17" t="e">
        <f t="shared" si="78"/>
        <v>#DIV/0!</v>
      </c>
      <c r="K392" s="17" t="e">
        <f t="shared" si="79"/>
        <v>#DIV/0!</v>
      </c>
      <c r="L392" s="18" t="e">
        <f>VLOOKUP(B392,'Table 6'!$A$2:$P$267,16,FALSE)</f>
        <v>#N/A</v>
      </c>
      <c r="M392" s="35" t="str">
        <f t="shared" si="82"/>
        <v/>
      </c>
      <c r="N392" s="35" t="str">
        <f t="shared" si="80"/>
        <v/>
      </c>
      <c r="O392" s="36" t="e">
        <f>HLOOKUP($Q$1,'Table 6'!$A$2:$P$267,B392,FALSE)</f>
        <v>#REF!</v>
      </c>
      <c r="P392" s="35" t="str">
        <f t="shared" si="83"/>
        <v/>
      </c>
      <c r="Q392" s="35" t="str">
        <f t="shared" si="81"/>
        <v/>
      </c>
    </row>
    <row r="393" spans="1:17" s="126" customFormat="1" ht="14.25" customHeight="1">
      <c r="A393" s="143" t="str">
        <f>IF('Values-Valeurs'!A390="","",'Values-Valeurs'!A390)</f>
        <v/>
      </c>
      <c r="B393" s="123" t="e">
        <f>VLOOKUP(A393,Variables!$A:$D,2,FALSE)</f>
        <v>#N/A</v>
      </c>
      <c r="C393" s="175" t="e">
        <f>VLOOKUP(A393,Variables!$A:$D,3,FALSE)</f>
        <v>#N/A</v>
      </c>
      <c r="D393" s="26">
        <f>'Values-Valeurs'!B390</f>
        <v>0</v>
      </c>
      <c r="E393" s="26">
        <f>'Values-Valeurs'!C390</f>
        <v>0</v>
      </c>
      <c r="F393" s="26">
        <f>'Values-Valeurs'!D390</f>
        <v>0</v>
      </c>
      <c r="G393" s="26">
        <f>'Values-Valeurs'!E390</f>
        <v>0</v>
      </c>
      <c r="H393" s="16">
        <f t="shared" si="76"/>
        <v>0</v>
      </c>
      <c r="I393" s="16">
        <f t="shared" si="77"/>
        <v>0</v>
      </c>
      <c r="J393" s="17" t="e">
        <f t="shared" si="78"/>
        <v>#DIV/0!</v>
      </c>
      <c r="K393" s="17" t="e">
        <f t="shared" si="79"/>
        <v>#DIV/0!</v>
      </c>
      <c r="L393" s="18" t="e">
        <f>VLOOKUP(B393,'Table 6'!$A$2:$P$267,16,FALSE)</f>
        <v>#N/A</v>
      </c>
      <c r="M393" s="35" t="str">
        <f t="shared" si="82"/>
        <v/>
      </c>
      <c r="N393" s="35" t="str">
        <f t="shared" si="80"/>
        <v/>
      </c>
      <c r="O393" s="36" t="e">
        <f>HLOOKUP($Q$1,'Table 6'!$A$2:$P$267,B393,FALSE)</f>
        <v>#REF!</v>
      </c>
      <c r="P393" s="35" t="str">
        <f t="shared" si="83"/>
        <v/>
      </c>
      <c r="Q393" s="35" t="str">
        <f t="shared" si="81"/>
        <v/>
      </c>
    </row>
    <row r="394" spans="1:17" s="126" customFormat="1" ht="14.25" customHeight="1">
      <c r="A394" s="143" t="str">
        <f>IF('Values-Valeurs'!A391="","",'Values-Valeurs'!A391)</f>
        <v/>
      </c>
      <c r="B394" s="123" t="e">
        <f>VLOOKUP(A394,Variables!$A:$D,2,FALSE)</f>
        <v>#N/A</v>
      </c>
      <c r="C394" s="175" t="e">
        <f>VLOOKUP(A394,Variables!$A:$D,3,FALSE)</f>
        <v>#N/A</v>
      </c>
      <c r="D394" s="26">
        <f>'Values-Valeurs'!B391</f>
        <v>0</v>
      </c>
      <c r="E394" s="26">
        <f>'Values-Valeurs'!C391</f>
        <v>0</v>
      </c>
      <c r="F394" s="26">
        <f>'Values-Valeurs'!D391</f>
        <v>0</v>
      </c>
      <c r="G394" s="26">
        <f>'Values-Valeurs'!E391</f>
        <v>0</v>
      </c>
      <c r="H394" s="16">
        <f t="shared" si="76"/>
        <v>0</v>
      </c>
      <c r="I394" s="16">
        <f t="shared" si="77"/>
        <v>0</v>
      </c>
      <c r="J394" s="17" t="e">
        <f t="shared" si="78"/>
        <v>#DIV/0!</v>
      </c>
      <c r="K394" s="17" t="e">
        <f t="shared" si="79"/>
        <v>#DIV/0!</v>
      </c>
      <c r="L394" s="18" t="e">
        <f>VLOOKUP(B394,'Table 6'!$A$2:$P$267,16,FALSE)</f>
        <v>#N/A</v>
      </c>
      <c r="M394" s="35" t="str">
        <f t="shared" si="82"/>
        <v/>
      </c>
      <c r="N394" s="35" t="str">
        <f t="shared" si="80"/>
        <v/>
      </c>
      <c r="O394" s="36" t="e">
        <f>HLOOKUP($Q$1,'Table 6'!$A$2:$P$267,B394,FALSE)</f>
        <v>#REF!</v>
      </c>
      <c r="P394" s="35" t="str">
        <f t="shared" si="83"/>
        <v/>
      </c>
      <c r="Q394" s="35" t="str">
        <f t="shared" si="81"/>
        <v/>
      </c>
    </row>
    <row r="395" spans="1:17" s="126" customFormat="1" ht="14.25" customHeight="1">
      <c r="A395" s="143" t="str">
        <f>IF('Values-Valeurs'!A392="","",'Values-Valeurs'!A392)</f>
        <v/>
      </c>
      <c r="B395" s="123" t="e">
        <f>VLOOKUP(A395,Variables!$A:$D,2,FALSE)</f>
        <v>#N/A</v>
      </c>
      <c r="C395" s="175" t="e">
        <f>VLOOKUP(A395,Variables!$A:$D,3,FALSE)</f>
        <v>#N/A</v>
      </c>
      <c r="D395" s="26">
        <f>'Values-Valeurs'!B392</f>
        <v>0</v>
      </c>
      <c r="E395" s="26">
        <f>'Values-Valeurs'!C392</f>
        <v>0</v>
      </c>
      <c r="F395" s="26">
        <f>'Values-Valeurs'!D392</f>
        <v>0</v>
      </c>
      <c r="G395" s="26">
        <f>'Values-Valeurs'!E392</f>
        <v>0</v>
      </c>
      <c r="H395" s="16">
        <f t="shared" si="76"/>
        <v>0</v>
      </c>
      <c r="I395" s="16">
        <f t="shared" si="77"/>
        <v>0</v>
      </c>
      <c r="J395" s="17" t="e">
        <f t="shared" si="78"/>
        <v>#DIV/0!</v>
      </c>
      <c r="K395" s="17" t="e">
        <f t="shared" si="79"/>
        <v>#DIV/0!</v>
      </c>
      <c r="L395" s="18" t="e">
        <f>VLOOKUP(B395,'Table 6'!$A$2:$P$267,16,FALSE)</f>
        <v>#N/A</v>
      </c>
      <c r="M395" s="35" t="str">
        <f t="shared" si="82"/>
        <v/>
      </c>
      <c r="N395" s="35" t="str">
        <f t="shared" si="80"/>
        <v/>
      </c>
      <c r="O395" s="36" t="e">
        <f>HLOOKUP($Q$1,'Table 6'!$A$2:$P$267,B395,FALSE)</f>
        <v>#REF!</v>
      </c>
      <c r="P395" s="35" t="str">
        <f t="shared" si="83"/>
        <v/>
      </c>
      <c r="Q395" s="35" t="str">
        <f t="shared" si="81"/>
        <v/>
      </c>
    </row>
    <row r="396" spans="1:17" s="126" customFormat="1" ht="14.25" customHeight="1">
      <c r="A396" s="143" t="str">
        <f>IF('Values-Valeurs'!A393="","",'Values-Valeurs'!A393)</f>
        <v/>
      </c>
      <c r="B396" s="123" t="e">
        <f>VLOOKUP(A396,Variables!$A:$D,2,FALSE)</f>
        <v>#N/A</v>
      </c>
      <c r="C396" s="175" t="e">
        <f>VLOOKUP(A396,Variables!$A:$D,3,FALSE)</f>
        <v>#N/A</v>
      </c>
      <c r="D396" s="26">
        <f>'Values-Valeurs'!B393</f>
        <v>0</v>
      </c>
      <c r="E396" s="26">
        <f>'Values-Valeurs'!C393</f>
        <v>0</v>
      </c>
      <c r="F396" s="26">
        <f>'Values-Valeurs'!D393</f>
        <v>0</v>
      </c>
      <c r="G396" s="26">
        <f>'Values-Valeurs'!E393</f>
        <v>0</v>
      </c>
      <c r="H396" s="16">
        <f t="shared" si="76"/>
        <v>0</v>
      </c>
      <c r="I396" s="16">
        <f t="shared" si="77"/>
        <v>0</v>
      </c>
      <c r="J396" s="17" t="e">
        <f t="shared" si="78"/>
        <v>#DIV/0!</v>
      </c>
      <c r="K396" s="17" t="e">
        <f t="shared" si="79"/>
        <v>#DIV/0!</v>
      </c>
      <c r="L396" s="18" t="e">
        <f>VLOOKUP(B396,'Table 6'!$A$2:$P$267,16,FALSE)</f>
        <v>#N/A</v>
      </c>
      <c r="M396" s="35" t="str">
        <f t="shared" si="82"/>
        <v/>
      </c>
      <c r="N396" s="35" t="str">
        <f t="shared" si="80"/>
        <v/>
      </c>
      <c r="O396" s="36" t="e">
        <f>HLOOKUP($Q$1,'Table 6'!$A$2:$P$267,B396,FALSE)</f>
        <v>#REF!</v>
      </c>
      <c r="P396" s="35" t="str">
        <f t="shared" si="83"/>
        <v/>
      </c>
      <c r="Q396" s="35" t="str">
        <f t="shared" si="81"/>
        <v/>
      </c>
    </row>
    <row r="397" spans="1:17" s="126" customFormat="1" ht="14.25" customHeight="1">
      <c r="A397" s="143" t="str">
        <f>IF('Values-Valeurs'!A394="","",'Values-Valeurs'!A394)</f>
        <v/>
      </c>
      <c r="B397" s="123" t="e">
        <f>VLOOKUP(A397,Variables!$A:$D,2,FALSE)</f>
        <v>#N/A</v>
      </c>
      <c r="C397" s="175" t="e">
        <f>VLOOKUP(A397,Variables!$A:$D,3,FALSE)</f>
        <v>#N/A</v>
      </c>
      <c r="D397" s="26">
        <f>'Values-Valeurs'!B394</f>
        <v>0</v>
      </c>
      <c r="E397" s="26">
        <f>'Values-Valeurs'!C394</f>
        <v>0</v>
      </c>
      <c r="F397" s="26">
        <f>'Values-Valeurs'!D394</f>
        <v>0</v>
      </c>
      <c r="G397" s="26">
        <f>'Values-Valeurs'!E394</f>
        <v>0</v>
      </c>
      <c r="H397" s="16">
        <f t="shared" si="76"/>
        <v>0</v>
      </c>
      <c r="I397" s="16">
        <f t="shared" si="77"/>
        <v>0</v>
      </c>
      <c r="J397" s="17" t="e">
        <f t="shared" si="78"/>
        <v>#DIV/0!</v>
      </c>
      <c r="K397" s="17" t="e">
        <f t="shared" si="79"/>
        <v>#DIV/0!</v>
      </c>
      <c r="L397" s="18" t="e">
        <f>VLOOKUP(B397,'Table 6'!$A$2:$P$267,16,FALSE)</f>
        <v>#N/A</v>
      </c>
      <c r="M397" s="35" t="str">
        <f t="shared" si="82"/>
        <v/>
      </c>
      <c r="N397" s="35" t="str">
        <f t="shared" si="80"/>
        <v/>
      </c>
      <c r="O397" s="36" t="e">
        <f>HLOOKUP($Q$1,'Table 6'!$A$2:$P$267,B397,FALSE)</f>
        <v>#REF!</v>
      </c>
      <c r="P397" s="35" t="str">
        <f t="shared" si="83"/>
        <v/>
      </c>
      <c r="Q397" s="35" t="str">
        <f t="shared" si="81"/>
        <v/>
      </c>
    </row>
    <row r="398" spans="1:17" s="126" customFormat="1" ht="14.25" customHeight="1">
      <c r="A398" s="143" t="str">
        <f>IF('Values-Valeurs'!A395="","",'Values-Valeurs'!A395)</f>
        <v/>
      </c>
      <c r="B398" s="123" t="e">
        <f>VLOOKUP(A398,Variables!$A:$D,2,FALSE)</f>
        <v>#N/A</v>
      </c>
      <c r="C398" s="175" t="e">
        <f>VLOOKUP(A398,Variables!$A:$D,3,FALSE)</f>
        <v>#N/A</v>
      </c>
      <c r="D398" s="26">
        <f>'Values-Valeurs'!B395</f>
        <v>0</v>
      </c>
      <c r="E398" s="26">
        <f>'Values-Valeurs'!C395</f>
        <v>0</v>
      </c>
      <c r="F398" s="26">
        <f>'Values-Valeurs'!D395</f>
        <v>0</v>
      </c>
      <c r="G398" s="26">
        <f>'Values-Valeurs'!E395</f>
        <v>0</v>
      </c>
      <c r="H398" s="16">
        <f t="shared" si="76"/>
        <v>0</v>
      </c>
      <c r="I398" s="16">
        <f t="shared" si="77"/>
        <v>0</v>
      </c>
      <c r="J398" s="17" t="e">
        <f t="shared" si="78"/>
        <v>#DIV/0!</v>
      </c>
      <c r="K398" s="17" t="e">
        <f t="shared" si="79"/>
        <v>#DIV/0!</v>
      </c>
      <c r="L398" s="18" t="e">
        <f>VLOOKUP(B398,'Table 6'!$A$2:$P$267,16,FALSE)</f>
        <v>#N/A</v>
      </c>
      <c r="M398" s="35" t="str">
        <f t="shared" si="82"/>
        <v/>
      </c>
      <c r="N398" s="35" t="str">
        <f t="shared" si="80"/>
        <v/>
      </c>
      <c r="O398" s="36" t="e">
        <f>HLOOKUP($Q$1,'Table 6'!$A$2:$P$267,B398,FALSE)</f>
        <v>#REF!</v>
      </c>
      <c r="P398" s="35" t="str">
        <f t="shared" si="83"/>
        <v/>
      </c>
      <c r="Q398" s="35" t="str">
        <f t="shared" si="81"/>
        <v/>
      </c>
    </row>
    <row r="399" spans="1:17" s="126" customFormat="1" ht="14.25" customHeight="1">
      <c r="A399" s="143" t="str">
        <f>IF('Values-Valeurs'!A396="","",'Values-Valeurs'!A396)</f>
        <v/>
      </c>
      <c r="B399" s="123" t="e">
        <f>VLOOKUP(A399,Variables!$A:$D,2,FALSE)</f>
        <v>#N/A</v>
      </c>
      <c r="C399" s="175" t="e">
        <f>VLOOKUP(A399,Variables!$A:$D,3,FALSE)</f>
        <v>#N/A</v>
      </c>
      <c r="D399" s="26">
        <f>'Values-Valeurs'!B396</f>
        <v>0</v>
      </c>
      <c r="E399" s="26">
        <f>'Values-Valeurs'!C396</f>
        <v>0</v>
      </c>
      <c r="F399" s="26">
        <f>'Values-Valeurs'!D396</f>
        <v>0</v>
      </c>
      <c r="G399" s="26">
        <f>'Values-Valeurs'!E396</f>
        <v>0</v>
      </c>
      <c r="H399" s="16">
        <f t="shared" si="76"/>
        <v>0</v>
      </c>
      <c r="I399" s="16">
        <f t="shared" si="77"/>
        <v>0</v>
      </c>
      <c r="J399" s="17" t="e">
        <f t="shared" si="78"/>
        <v>#DIV/0!</v>
      </c>
      <c r="K399" s="17" t="e">
        <f t="shared" si="79"/>
        <v>#DIV/0!</v>
      </c>
      <c r="L399" s="18" t="e">
        <f>VLOOKUP(B399,'Table 6'!$A$2:$P$267,16,FALSE)</f>
        <v>#N/A</v>
      </c>
      <c r="M399" s="35" t="str">
        <f t="shared" si="82"/>
        <v/>
      </c>
      <c r="N399" s="35" t="str">
        <f t="shared" si="80"/>
        <v/>
      </c>
      <c r="O399" s="36" t="e">
        <f>HLOOKUP($Q$1,'Table 6'!$A$2:$P$267,B399,FALSE)</f>
        <v>#REF!</v>
      </c>
      <c r="P399" s="35" t="str">
        <f t="shared" si="83"/>
        <v/>
      </c>
      <c r="Q399" s="35" t="str">
        <f t="shared" si="81"/>
        <v/>
      </c>
    </row>
    <row r="400" spans="1:17" s="126" customFormat="1" ht="14.25" customHeight="1">
      <c r="A400" s="143" t="str">
        <f>IF('Values-Valeurs'!A397="","",'Values-Valeurs'!A397)</f>
        <v/>
      </c>
      <c r="B400" s="123" t="e">
        <f>VLOOKUP(A400,Variables!$A:$D,2,FALSE)</f>
        <v>#N/A</v>
      </c>
      <c r="C400" s="175" t="e">
        <f>VLOOKUP(A400,Variables!$A:$D,3,FALSE)</f>
        <v>#N/A</v>
      </c>
      <c r="D400" s="26">
        <f>'Values-Valeurs'!B397</f>
        <v>0</v>
      </c>
      <c r="E400" s="26">
        <f>'Values-Valeurs'!C397</f>
        <v>0</v>
      </c>
      <c r="F400" s="26">
        <f>'Values-Valeurs'!D397</f>
        <v>0</v>
      </c>
      <c r="G400" s="26">
        <f>'Values-Valeurs'!E397</f>
        <v>0</v>
      </c>
      <c r="H400" s="16">
        <f t="shared" si="76"/>
        <v>0</v>
      </c>
      <c r="I400" s="16">
        <f t="shared" si="77"/>
        <v>0</v>
      </c>
      <c r="J400" s="17" t="e">
        <f t="shared" si="78"/>
        <v>#DIV/0!</v>
      </c>
      <c r="K400" s="17" t="e">
        <f t="shared" si="79"/>
        <v>#DIV/0!</v>
      </c>
      <c r="L400" s="18" t="e">
        <f>VLOOKUP(B400,'Table 6'!$A$2:$P$267,16,FALSE)</f>
        <v>#N/A</v>
      </c>
      <c r="M400" s="35" t="str">
        <f t="shared" si="82"/>
        <v/>
      </c>
      <c r="N400" s="35" t="str">
        <f t="shared" si="80"/>
        <v/>
      </c>
      <c r="O400" s="36" t="e">
        <f>HLOOKUP($Q$1,'Table 6'!$A$2:$P$267,B400,FALSE)</f>
        <v>#REF!</v>
      </c>
      <c r="P400" s="35" t="str">
        <f t="shared" si="83"/>
        <v/>
      </c>
      <c r="Q400" s="35" t="str">
        <f t="shared" si="81"/>
        <v/>
      </c>
    </row>
    <row r="401" spans="1:17" s="126" customFormat="1" ht="14.25" customHeight="1">
      <c r="A401" s="143" t="str">
        <f>IF('Values-Valeurs'!A398="","",'Values-Valeurs'!A398)</f>
        <v/>
      </c>
      <c r="B401" s="123" t="e">
        <f>VLOOKUP(A401,Variables!$A:$D,2,FALSE)</f>
        <v>#N/A</v>
      </c>
      <c r="C401" s="175" t="e">
        <f>VLOOKUP(A401,Variables!$A:$D,3,FALSE)</f>
        <v>#N/A</v>
      </c>
      <c r="D401" s="26">
        <f>'Values-Valeurs'!B398</f>
        <v>0</v>
      </c>
      <c r="E401" s="26">
        <f>'Values-Valeurs'!C398</f>
        <v>0</v>
      </c>
      <c r="F401" s="26">
        <f>'Values-Valeurs'!D398</f>
        <v>0</v>
      </c>
      <c r="G401" s="26">
        <f>'Values-Valeurs'!E398</f>
        <v>0</v>
      </c>
      <c r="H401" s="16">
        <f t="shared" si="76"/>
        <v>0</v>
      </c>
      <c r="I401" s="16">
        <f t="shared" si="77"/>
        <v>0</v>
      </c>
      <c r="J401" s="17" t="e">
        <f t="shared" si="78"/>
        <v>#DIV/0!</v>
      </c>
      <c r="K401" s="17" t="e">
        <f t="shared" si="79"/>
        <v>#DIV/0!</v>
      </c>
      <c r="L401" s="18" t="e">
        <f>VLOOKUP(B401,'Table 6'!$A$2:$P$267,16,FALSE)</f>
        <v>#N/A</v>
      </c>
      <c r="M401" s="35" t="str">
        <f t="shared" si="82"/>
        <v/>
      </c>
      <c r="N401" s="35" t="str">
        <f t="shared" si="80"/>
        <v/>
      </c>
      <c r="O401" s="36" t="e">
        <f>HLOOKUP($Q$1,'Table 6'!$A$2:$P$267,B401,FALSE)</f>
        <v>#REF!</v>
      </c>
      <c r="P401" s="35" t="str">
        <f t="shared" si="83"/>
        <v/>
      </c>
      <c r="Q401" s="35" t="str">
        <f t="shared" si="81"/>
        <v/>
      </c>
    </row>
    <row r="402" spans="1:17" s="126" customFormat="1" ht="14.25" customHeight="1">
      <c r="A402" s="143" t="str">
        <f>IF('Values-Valeurs'!A399="","",'Values-Valeurs'!A399)</f>
        <v/>
      </c>
      <c r="B402" s="123" t="e">
        <f>VLOOKUP(A402,Variables!$A:$D,2,FALSE)</f>
        <v>#N/A</v>
      </c>
      <c r="C402" s="175" t="e">
        <f>VLOOKUP(A402,Variables!$A:$D,3,FALSE)</f>
        <v>#N/A</v>
      </c>
      <c r="D402" s="26">
        <f>'Values-Valeurs'!B399</f>
        <v>0</v>
      </c>
      <c r="E402" s="26">
        <f>'Values-Valeurs'!C399</f>
        <v>0</v>
      </c>
      <c r="F402" s="26">
        <f>'Values-Valeurs'!D399</f>
        <v>0</v>
      </c>
      <c r="G402" s="26">
        <f>'Values-Valeurs'!E399</f>
        <v>0</v>
      </c>
      <c r="H402" s="16">
        <f t="shared" ref="H402:H436" si="84">D402+E402</f>
        <v>0</v>
      </c>
      <c r="I402" s="16">
        <f t="shared" ref="I402:I436" si="85">D402+E402+F402</f>
        <v>0</v>
      </c>
      <c r="J402" s="17" t="e">
        <f t="shared" ref="J402:J436" si="86">IF((COUNTA(D402)=0),0,(D402)/(D402+F402))</f>
        <v>#DIV/0!</v>
      </c>
      <c r="K402" s="17" t="e">
        <f t="shared" ref="K402:K436" si="87">IF((COUNTA(D402:E402)=0),0,(D402+E402)/(D402+E402+F402))</f>
        <v>#DIV/0!</v>
      </c>
      <c r="L402" s="18" t="e">
        <f>VLOOKUP(B402,'Table 6'!$A$2:$P$267,16,FALSE)</f>
        <v>#N/A</v>
      </c>
      <c r="M402" s="35" t="str">
        <f t="shared" si="82"/>
        <v/>
      </c>
      <c r="N402" s="35" t="str">
        <f t="shared" ref="N402:N436" si="88">IF(I402=0,"",(IF(AND(M402&lt;=0.05,K402*100&gt;L402),"Alert",IF(AND(M402&lt;=0.05,K402*100&lt;L402),"protective",""))))</f>
        <v/>
      </c>
      <c r="O402" s="36" t="e">
        <f>HLOOKUP($Q$1,'Table 6'!$A$2:$P$267,B402,FALSE)</f>
        <v>#REF!</v>
      </c>
      <c r="P402" s="35" t="str">
        <f t="shared" si="83"/>
        <v/>
      </c>
      <c r="Q402" s="35" t="str">
        <f t="shared" ref="Q402:Q436" si="89">IF(I402=0,"",(IF(AND(P402&lt;=0.05,K402*100&gt;O402),"Alert",IF(AND(P402&lt;=0.05,K402*100&lt;O402),"protective",""))))</f>
        <v/>
      </c>
    </row>
    <row r="403" spans="1:17" s="126" customFormat="1" ht="14.25" customHeight="1">
      <c r="A403" s="143" t="str">
        <f>IF('Values-Valeurs'!A400="","",'Values-Valeurs'!A400)</f>
        <v/>
      </c>
      <c r="B403" s="123" t="e">
        <f>VLOOKUP(A403,Variables!$A:$D,2,FALSE)</f>
        <v>#N/A</v>
      </c>
      <c r="C403" s="175" t="e">
        <f>VLOOKUP(A403,Variables!$A:$D,3,FALSE)</f>
        <v>#N/A</v>
      </c>
      <c r="D403" s="26">
        <f>'Values-Valeurs'!B400</f>
        <v>0</v>
      </c>
      <c r="E403" s="26">
        <f>'Values-Valeurs'!C400</f>
        <v>0</v>
      </c>
      <c r="F403" s="26">
        <f>'Values-Valeurs'!D400</f>
        <v>0</v>
      </c>
      <c r="G403" s="26">
        <f>'Values-Valeurs'!E400</f>
        <v>0</v>
      </c>
      <c r="H403" s="16">
        <f t="shared" si="84"/>
        <v>0</v>
      </c>
      <c r="I403" s="16">
        <f t="shared" si="85"/>
        <v>0</v>
      </c>
      <c r="J403" s="17" t="e">
        <f t="shared" si="86"/>
        <v>#DIV/0!</v>
      </c>
      <c r="K403" s="17" t="e">
        <f t="shared" si="87"/>
        <v>#DIV/0!</v>
      </c>
      <c r="L403" s="18" t="e">
        <f>VLOOKUP(B403,'Table 6'!$A$2:$P$267,16,FALSE)</f>
        <v>#N/A</v>
      </c>
      <c r="M403" s="35" t="str">
        <f t="shared" si="82"/>
        <v/>
      </c>
      <c r="N403" s="35" t="str">
        <f t="shared" si="88"/>
        <v/>
      </c>
      <c r="O403" s="36" t="e">
        <f>HLOOKUP($Q$1,'Table 6'!$A$2:$P$267,B403,FALSE)</f>
        <v>#REF!</v>
      </c>
      <c r="P403" s="35" t="str">
        <f t="shared" si="83"/>
        <v/>
      </c>
      <c r="Q403" s="35" t="str">
        <f t="shared" si="89"/>
        <v/>
      </c>
    </row>
    <row r="404" spans="1:17" s="126" customFormat="1" ht="14.25" customHeight="1">
      <c r="A404" s="143" t="str">
        <f>IF('Values-Valeurs'!A401="","",'Values-Valeurs'!A401)</f>
        <v/>
      </c>
      <c r="B404" s="123" t="e">
        <f>VLOOKUP(A404,Variables!$A:$D,2,FALSE)</f>
        <v>#N/A</v>
      </c>
      <c r="C404" s="175" t="e">
        <f>VLOOKUP(A404,Variables!$A:$D,3,FALSE)</f>
        <v>#N/A</v>
      </c>
      <c r="D404" s="26">
        <f>'Values-Valeurs'!B401</f>
        <v>0</v>
      </c>
      <c r="E404" s="26">
        <f>'Values-Valeurs'!C401</f>
        <v>0</v>
      </c>
      <c r="F404" s="26">
        <f>'Values-Valeurs'!D401</f>
        <v>0</v>
      </c>
      <c r="G404" s="26">
        <f>'Values-Valeurs'!E401</f>
        <v>0</v>
      </c>
      <c r="H404" s="16">
        <f t="shared" si="84"/>
        <v>0</v>
      </c>
      <c r="I404" s="16">
        <f t="shared" si="85"/>
        <v>0</v>
      </c>
      <c r="J404" s="17" t="e">
        <f t="shared" si="86"/>
        <v>#DIV/0!</v>
      </c>
      <c r="K404" s="17" t="e">
        <f t="shared" si="87"/>
        <v>#DIV/0!</v>
      </c>
      <c r="L404" s="18" t="e">
        <f>VLOOKUP(B404,'Table 6'!$A$2:$P$267,16,FALSE)</f>
        <v>#N/A</v>
      </c>
      <c r="M404" s="35" t="str">
        <f t="shared" si="82"/>
        <v/>
      </c>
      <c r="N404" s="35" t="str">
        <f t="shared" si="88"/>
        <v/>
      </c>
      <c r="O404" s="36" t="e">
        <f>HLOOKUP($Q$1,'Table 6'!$A$2:$P$267,B404,FALSE)</f>
        <v>#REF!</v>
      </c>
      <c r="P404" s="35" t="str">
        <f t="shared" si="83"/>
        <v/>
      </c>
      <c r="Q404" s="35" t="str">
        <f t="shared" si="89"/>
        <v/>
      </c>
    </row>
    <row r="405" spans="1:17" s="126" customFormat="1" ht="14.25" customHeight="1">
      <c r="A405" s="143" t="str">
        <f>IF('Values-Valeurs'!A402="","",'Values-Valeurs'!A402)</f>
        <v/>
      </c>
      <c r="B405" s="123" t="e">
        <f>VLOOKUP(A405,Variables!$A:$D,2,FALSE)</f>
        <v>#N/A</v>
      </c>
      <c r="C405" s="175" t="e">
        <f>VLOOKUP(A405,Variables!$A:$D,3,FALSE)</f>
        <v>#N/A</v>
      </c>
      <c r="D405" s="26">
        <f>'Values-Valeurs'!B402</f>
        <v>0</v>
      </c>
      <c r="E405" s="26">
        <f>'Values-Valeurs'!C402</f>
        <v>0</v>
      </c>
      <c r="F405" s="26">
        <f>'Values-Valeurs'!D402</f>
        <v>0</v>
      </c>
      <c r="G405" s="26">
        <f>'Values-Valeurs'!E402</f>
        <v>0</v>
      </c>
      <c r="H405" s="16">
        <f t="shared" si="84"/>
        <v>0</v>
      </c>
      <c r="I405" s="16">
        <f t="shared" si="85"/>
        <v>0</v>
      </c>
      <c r="J405" s="17" t="e">
        <f t="shared" si="86"/>
        <v>#DIV/0!</v>
      </c>
      <c r="K405" s="17" t="e">
        <f t="shared" si="87"/>
        <v>#DIV/0!</v>
      </c>
      <c r="L405" s="18" t="e">
        <f>VLOOKUP(B405,'Table 6'!$A$2:$P$267,16,FALSE)</f>
        <v>#N/A</v>
      </c>
      <c r="M405" s="35" t="str">
        <f t="shared" si="82"/>
        <v/>
      </c>
      <c r="N405" s="35" t="str">
        <f t="shared" si="88"/>
        <v/>
      </c>
      <c r="O405" s="36" t="e">
        <f>HLOOKUP($Q$1,'Table 6'!$A$2:$P$267,B405,FALSE)</f>
        <v>#REF!</v>
      </c>
      <c r="P405" s="35" t="str">
        <f t="shared" si="83"/>
        <v/>
      </c>
      <c r="Q405" s="35" t="str">
        <f t="shared" si="89"/>
        <v/>
      </c>
    </row>
    <row r="406" spans="1:17" s="126" customFormat="1" ht="14.25" customHeight="1">
      <c r="A406" s="143" t="str">
        <f>IF('Values-Valeurs'!A403="","",'Values-Valeurs'!A403)</f>
        <v/>
      </c>
      <c r="B406" s="123" t="e">
        <f>VLOOKUP(A406,Variables!$A:$D,2,FALSE)</f>
        <v>#N/A</v>
      </c>
      <c r="C406" s="175" t="e">
        <f>VLOOKUP(A406,Variables!$A:$D,3,FALSE)</f>
        <v>#N/A</v>
      </c>
      <c r="D406" s="26">
        <f>'Values-Valeurs'!B403</f>
        <v>0</v>
      </c>
      <c r="E406" s="26">
        <f>'Values-Valeurs'!C403</f>
        <v>0</v>
      </c>
      <c r="F406" s="26">
        <f>'Values-Valeurs'!D403</f>
        <v>0</v>
      </c>
      <c r="G406" s="26">
        <f>'Values-Valeurs'!E403</f>
        <v>0</v>
      </c>
      <c r="H406" s="16">
        <f t="shared" si="84"/>
        <v>0</v>
      </c>
      <c r="I406" s="16">
        <f t="shared" si="85"/>
        <v>0</v>
      </c>
      <c r="J406" s="17" t="e">
        <f t="shared" si="86"/>
        <v>#DIV/0!</v>
      </c>
      <c r="K406" s="17" t="e">
        <f t="shared" si="87"/>
        <v>#DIV/0!</v>
      </c>
      <c r="L406" s="18" t="e">
        <f>VLOOKUP(B406,'Table 6'!$A$2:$P$267,16,FALSE)</f>
        <v>#N/A</v>
      </c>
      <c r="M406" s="35" t="str">
        <f t="shared" si="82"/>
        <v/>
      </c>
      <c r="N406" s="35" t="str">
        <f t="shared" si="88"/>
        <v/>
      </c>
      <c r="O406" s="36" t="e">
        <f>HLOOKUP($Q$1,'Table 6'!$A$2:$P$267,B406,FALSE)</f>
        <v>#REF!</v>
      </c>
      <c r="P406" s="35" t="str">
        <f t="shared" si="83"/>
        <v/>
      </c>
      <c r="Q406" s="35" t="str">
        <f t="shared" si="89"/>
        <v/>
      </c>
    </row>
    <row r="407" spans="1:17" s="126" customFormat="1" ht="14.25" customHeight="1">
      <c r="A407" s="143" t="str">
        <f>IF('Values-Valeurs'!A404="","",'Values-Valeurs'!A404)</f>
        <v/>
      </c>
      <c r="B407" s="123" t="e">
        <f>VLOOKUP(A407,Variables!$A:$D,2,FALSE)</f>
        <v>#N/A</v>
      </c>
      <c r="C407" s="175" t="e">
        <f>VLOOKUP(A407,Variables!$A:$D,3,FALSE)</f>
        <v>#N/A</v>
      </c>
      <c r="D407" s="26">
        <f>'Values-Valeurs'!B404</f>
        <v>0</v>
      </c>
      <c r="E407" s="26">
        <f>'Values-Valeurs'!C404</f>
        <v>0</v>
      </c>
      <c r="F407" s="26">
        <f>'Values-Valeurs'!D404</f>
        <v>0</v>
      </c>
      <c r="G407" s="26">
        <f>'Values-Valeurs'!E404</f>
        <v>0</v>
      </c>
      <c r="H407" s="16">
        <f t="shared" si="84"/>
        <v>0</v>
      </c>
      <c r="I407" s="16">
        <f t="shared" si="85"/>
        <v>0</v>
      </c>
      <c r="J407" s="17" t="e">
        <f t="shared" si="86"/>
        <v>#DIV/0!</v>
      </c>
      <c r="K407" s="17" t="e">
        <f t="shared" si="87"/>
        <v>#DIV/0!</v>
      </c>
      <c r="L407" s="18" t="e">
        <f>VLOOKUP(B407,'Table 6'!$A$2:$P$267,16,FALSE)</f>
        <v>#N/A</v>
      </c>
      <c r="M407" s="35" t="str">
        <f t="shared" si="82"/>
        <v/>
      </c>
      <c r="N407" s="35" t="str">
        <f t="shared" si="88"/>
        <v/>
      </c>
      <c r="O407" s="36" t="e">
        <f>HLOOKUP($Q$1,'Table 6'!$A$2:$P$267,B407,FALSE)</f>
        <v>#REF!</v>
      </c>
      <c r="P407" s="35" t="str">
        <f t="shared" si="83"/>
        <v/>
      </c>
      <c r="Q407" s="35" t="str">
        <f t="shared" si="89"/>
        <v/>
      </c>
    </row>
    <row r="408" spans="1:17" s="126" customFormat="1" ht="14.25" customHeight="1">
      <c r="A408" s="143" t="str">
        <f>IF('Values-Valeurs'!A405="","",'Values-Valeurs'!A405)</f>
        <v/>
      </c>
      <c r="B408" s="123" t="e">
        <f>VLOOKUP(A408,Variables!$A:$D,2,FALSE)</f>
        <v>#N/A</v>
      </c>
      <c r="C408" s="175" t="e">
        <f>VLOOKUP(A408,Variables!$A:$D,3,FALSE)</f>
        <v>#N/A</v>
      </c>
      <c r="D408" s="26">
        <f>'Values-Valeurs'!B405</f>
        <v>0</v>
      </c>
      <c r="E408" s="26">
        <f>'Values-Valeurs'!C405</f>
        <v>0</v>
      </c>
      <c r="F408" s="26">
        <f>'Values-Valeurs'!D405</f>
        <v>0</v>
      </c>
      <c r="G408" s="26">
        <f>'Values-Valeurs'!E405</f>
        <v>0</v>
      </c>
      <c r="H408" s="16">
        <f t="shared" si="84"/>
        <v>0</v>
      </c>
      <c r="I408" s="16">
        <f t="shared" si="85"/>
        <v>0</v>
      </c>
      <c r="J408" s="17" t="e">
        <f t="shared" si="86"/>
        <v>#DIV/0!</v>
      </c>
      <c r="K408" s="17" t="e">
        <f t="shared" si="87"/>
        <v>#DIV/0!</v>
      </c>
      <c r="L408" s="18" t="e">
        <f>VLOOKUP(B408,'Table 6'!$A$2:$P$267,16,FALSE)</f>
        <v>#N/A</v>
      </c>
      <c r="M408" s="35" t="str">
        <f t="shared" si="82"/>
        <v/>
      </c>
      <c r="N408" s="35" t="str">
        <f t="shared" si="88"/>
        <v/>
      </c>
      <c r="O408" s="36" t="e">
        <f>HLOOKUP($Q$1,'Table 6'!$A$2:$P$267,B408,FALSE)</f>
        <v>#REF!</v>
      </c>
      <c r="P408" s="35" t="str">
        <f t="shared" si="83"/>
        <v/>
      </c>
      <c r="Q408" s="35" t="str">
        <f t="shared" si="89"/>
        <v/>
      </c>
    </row>
    <row r="409" spans="1:17" s="126" customFormat="1" ht="14.25" customHeight="1">
      <c r="A409" s="143" t="str">
        <f>IF('Values-Valeurs'!A406="","",'Values-Valeurs'!A406)</f>
        <v/>
      </c>
      <c r="B409" s="123" t="e">
        <f>VLOOKUP(A409,Variables!$A:$D,2,FALSE)</f>
        <v>#N/A</v>
      </c>
      <c r="C409" s="175" t="e">
        <f>VLOOKUP(A409,Variables!$A:$D,3,FALSE)</f>
        <v>#N/A</v>
      </c>
      <c r="D409" s="26">
        <f>'Values-Valeurs'!B406</f>
        <v>0</v>
      </c>
      <c r="E409" s="26">
        <f>'Values-Valeurs'!C406</f>
        <v>0</v>
      </c>
      <c r="F409" s="26">
        <f>'Values-Valeurs'!D406</f>
        <v>0</v>
      </c>
      <c r="G409" s="26">
        <f>'Values-Valeurs'!E406</f>
        <v>0</v>
      </c>
      <c r="H409" s="16">
        <f t="shared" si="84"/>
        <v>0</v>
      </c>
      <c r="I409" s="16">
        <f t="shared" si="85"/>
        <v>0</v>
      </c>
      <c r="J409" s="17" t="e">
        <f t="shared" si="86"/>
        <v>#DIV/0!</v>
      </c>
      <c r="K409" s="17" t="e">
        <f t="shared" si="87"/>
        <v>#DIV/0!</v>
      </c>
      <c r="L409" s="18" t="e">
        <f>VLOOKUP(B409,'Table 6'!$A$2:$P$267,16,FALSE)</f>
        <v>#N/A</v>
      </c>
      <c r="M409" s="35" t="str">
        <f t="shared" si="82"/>
        <v/>
      </c>
      <c r="N409" s="35" t="str">
        <f t="shared" si="88"/>
        <v/>
      </c>
      <c r="O409" s="36" t="e">
        <f>HLOOKUP($Q$1,'Table 6'!$A$2:$P$267,B409,FALSE)</f>
        <v>#REF!</v>
      </c>
      <c r="P409" s="35" t="str">
        <f t="shared" si="83"/>
        <v/>
      </c>
      <c r="Q409" s="35" t="str">
        <f t="shared" si="89"/>
        <v/>
      </c>
    </row>
    <row r="410" spans="1:17" s="126" customFormat="1" ht="14.25" customHeight="1">
      <c r="A410" s="143" t="str">
        <f>IF('Values-Valeurs'!A407="","",'Values-Valeurs'!A407)</f>
        <v/>
      </c>
      <c r="B410" s="123" t="e">
        <f>VLOOKUP(A410,Variables!$A:$D,2,FALSE)</f>
        <v>#N/A</v>
      </c>
      <c r="C410" s="175" t="e">
        <f>VLOOKUP(A410,Variables!$A:$D,3,FALSE)</f>
        <v>#N/A</v>
      </c>
      <c r="D410" s="26">
        <f>'Values-Valeurs'!B407</f>
        <v>0</v>
      </c>
      <c r="E410" s="26">
        <f>'Values-Valeurs'!C407</f>
        <v>0</v>
      </c>
      <c r="F410" s="26">
        <f>'Values-Valeurs'!D407</f>
        <v>0</v>
      </c>
      <c r="G410" s="26">
        <f>'Values-Valeurs'!E407</f>
        <v>0</v>
      </c>
      <c r="H410" s="16">
        <f t="shared" si="84"/>
        <v>0</v>
      </c>
      <c r="I410" s="16">
        <f t="shared" si="85"/>
        <v>0</v>
      </c>
      <c r="J410" s="17" t="e">
        <f t="shared" si="86"/>
        <v>#DIV/0!</v>
      </c>
      <c r="K410" s="17" t="e">
        <f t="shared" si="87"/>
        <v>#DIV/0!</v>
      </c>
      <c r="L410" s="18" t="e">
        <f>VLOOKUP(B410,'Table 6'!$A$2:$P$267,16,FALSE)</f>
        <v>#N/A</v>
      </c>
      <c r="M410" s="35" t="str">
        <f t="shared" si="82"/>
        <v/>
      </c>
      <c r="N410" s="35" t="str">
        <f t="shared" si="88"/>
        <v/>
      </c>
      <c r="O410" s="36" t="e">
        <f>HLOOKUP($Q$1,'Table 6'!$A$2:$P$267,B410,FALSE)</f>
        <v>#REF!</v>
      </c>
      <c r="P410" s="35" t="str">
        <f t="shared" si="83"/>
        <v/>
      </c>
      <c r="Q410" s="35" t="str">
        <f t="shared" si="89"/>
        <v/>
      </c>
    </row>
    <row r="411" spans="1:17" s="126" customFormat="1" ht="14.25" customHeight="1">
      <c r="A411" s="143" t="str">
        <f>IF('Values-Valeurs'!A408="","",'Values-Valeurs'!A408)</f>
        <v/>
      </c>
      <c r="B411" s="123" t="e">
        <f>VLOOKUP(A411,Variables!$A:$D,2,FALSE)</f>
        <v>#N/A</v>
      </c>
      <c r="C411" s="175" t="e">
        <f>VLOOKUP(A411,Variables!$A:$D,3,FALSE)</f>
        <v>#N/A</v>
      </c>
      <c r="D411" s="26">
        <f>'Values-Valeurs'!B408</f>
        <v>0</v>
      </c>
      <c r="E411" s="26">
        <f>'Values-Valeurs'!C408</f>
        <v>0</v>
      </c>
      <c r="F411" s="26">
        <f>'Values-Valeurs'!D408</f>
        <v>0</v>
      </c>
      <c r="G411" s="26">
        <f>'Values-Valeurs'!E408</f>
        <v>0</v>
      </c>
      <c r="H411" s="16">
        <f t="shared" si="84"/>
        <v>0</v>
      </c>
      <c r="I411" s="16">
        <f t="shared" si="85"/>
        <v>0</v>
      </c>
      <c r="J411" s="17" t="e">
        <f t="shared" si="86"/>
        <v>#DIV/0!</v>
      </c>
      <c r="K411" s="17" t="e">
        <f t="shared" si="87"/>
        <v>#DIV/0!</v>
      </c>
      <c r="L411" s="18" t="e">
        <f>VLOOKUP(B411,'Table 6'!$A$2:$P$267,16,FALSE)</f>
        <v>#N/A</v>
      </c>
      <c r="M411" s="35" t="str">
        <f t="shared" si="82"/>
        <v/>
      </c>
      <c r="N411" s="35" t="str">
        <f t="shared" si="88"/>
        <v/>
      </c>
      <c r="O411" s="36" t="e">
        <f>HLOOKUP($Q$1,'Table 6'!$A$2:$P$267,B411,FALSE)</f>
        <v>#REF!</v>
      </c>
      <c r="P411" s="35" t="str">
        <f t="shared" si="83"/>
        <v/>
      </c>
      <c r="Q411" s="35" t="str">
        <f t="shared" si="89"/>
        <v/>
      </c>
    </row>
    <row r="412" spans="1:17" s="126" customFormat="1" ht="14.25" customHeight="1">
      <c r="A412" s="143" t="str">
        <f>IF('Values-Valeurs'!A409="","",'Values-Valeurs'!A409)</f>
        <v/>
      </c>
      <c r="B412" s="123" t="e">
        <f>VLOOKUP(A412,Variables!$A:$D,2,FALSE)</f>
        <v>#N/A</v>
      </c>
      <c r="C412" s="175" t="e">
        <f>VLOOKUP(A412,Variables!$A:$D,3,FALSE)</f>
        <v>#N/A</v>
      </c>
      <c r="D412" s="26">
        <f>'Values-Valeurs'!B409</f>
        <v>0</v>
      </c>
      <c r="E412" s="26">
        <f>'Values-Valeurs'!C409</f>
        <v>0</v>
      </c>
      <c r="F412" s="26">
        <f>'Values-Valeurs'!D409</f>
        <v>0</v>
      </c>
      <c r="G412" s="26">
        <f>'Values-Valeurs'!E409</f>
        <v>0</v>
      </c>
      <c r="H412" s="16">
        <f t="shared" si="84"/>
        <v>0</v>
      </c>
      <c r="I412" s="16">
        <f t="shared" si="85"/>
        <v>0</v>
      </c>
      <c r="J412" s="17" t="e">
        <f t="shared" si="86"/>
        <v>#DIV/0!</v>
      </c>
      <c r="K412" s="17" t="e">
        <f t="shared" si="87"/>
        <v>#DIV/0!</v>
      </c>
      <c r="L412" s="18" t="e">
        <f>VLOOKUP(B412,'Table 6'!$A$2:$P$267,16,FALSE)</f>
        <v>#N/A</v>
      </c>
      <c r="M412" s="35" t="str">
        <f t="shared" si="82"/>
        <v/>
      </c>
      <c r="N412" s="35" t="str">
        <f t="shared" si="88"/>
        <v/>
      </c>
      <c r="O412" s="36" t="e">
        <f>HLOOKUP($Q$1,'Table 6'!$A$2:$P$267,B412,FALSE)</f>
        <v>#REF!</v>
      </c>
      <c r="P412" s="35" t="str">
        <f t="shared" si="83"/>
        <v/>
      </c>
      <c r="Q412" s="35" t="str">
        <f t="shared" si="89"/>
        <v/>
      </c>
    </row>
    <row r="413" spans="1:17" s="126" customFormat="1" ht="14.25" customHeight="1">
      <c r="A413" s="143" t="str">
        <f>IF('Values-Valeurs'!A410="","",'Values-Valeurs'!A410)</f>
        <v/>
      </c>
      <c r="B413" s="123" t="e">
        <f>VLOOKUP(A413,Variables!$A:$D,2,FALSE)</f>
        <v>#N/A</v>
      </c>
      <c r="C413" s="175" t="e">
        <f>VLOOKUP(A413,Variables!$A:$D,3,FALSE)</f>
        <v>#N/A</v>
      </c>
      <c r="D413" s="26">
        <f>'Values-Valeurs'!B410</f>
        <v>0</v>
      </c>
      <c r="E413" s="26">
        <f>'Values-Valeurs'!C410</f>
        <v>0</v>
      </c>
      <c r="F413" s="26">
        <f>'Values-Valeurs'!D410</f>
        <v>0</v>
      </c>
      <c r="G413" s="26">
        <f>'Values-Valeurs'!E410</f>
        <v>0</v>
      </c>
      <c r="H413" s="16">
        <f t="shared" si="84"/>
        <v>0</v>
      </c>
      <c r="I413" s="16">
        <f t="shared" si="85"/>
        <v>0</v>
      </c>
      <c r="J413" s="17" t="e">
        <f t="shared" si="86"/>
        <v>#DIV/0!</v>
      </c>
      <c r="K413" s="17" t="e">
        <f t="shared" si="87"/>
        <v>#DIV/0!</v>
      </c>
      <c r="L413" s="18" t="e">
        <f>VLOOKUP(B413,'Table 6'!$A$2:$P$267,16,FALSE)</f>
        <v>#N/A</v>
      </c>
      <c r="M413" s="35" t="str">
        <f t="shared" si="82"/>
        <v/>
      </c>
      <c r="N413" s="35" t="str">
        <f t="shared" si="88"/>
        <v/>
      </c>
      <c r="O413" s="36" t="e">
        <f>HLOOKUP($Q$1,'Table 6'!$A$2:$P$267,B413,FALSE)</f>
        <v>#REF!</v>
      </c>
      <c r="P413" s="35" t="str">
        <f t="shared" si="83"/>
        <v/>
      </c>
      <c r="Q413" s="35" t="str">
        <f t="shared" si="89"/>
        <v/>
      </c>
    </row>
    <row r="414" spans="1:17" s="126" customFormat="1" ht="14.25" customHeight="1">
      <c r="A414" s="143" t="str">
        <f>IF('Values-Valeurs'!A411="","",'Values-Valeurs'!A411)</f>
        <v/>
      </c>
      <c r="B414" s="123" t="e">
        <f>VLOOKUP(A414,Variables!$A:$D,2,FALSE)</f>
        <v>#N/A</v>
      </c>
      <c r="C414" s="175" t="e">
        <f>VLOOKUP(A414,Variables!$A:$D,3,FALSE)</f>
        <v>#N/A</v>
      </c>
      <c r="D414" s="26">
        <f>'Values-Valeurs'!B411</f>
        <v>0</v>
      </c>
      <c r="E414" s="26">
        <f>'Values-Valeurs'!C411</f>
        <v>0</v>
      </c>
      <c r="F414" s="26">
        <f>'Values-Valeurs'!D411</f>
        <v>0</v>
      </c>
      <c r="G414" s="26">
        <f>'Values-Valeurs'!E411</f>
        <v>0</v>
      </c>
      <c r="H414" s="16">
        <f t="shared" si="84"/>
        <v>0</v>
      </c>
      <c r="I414" s="16">
        <f t="shared" si="85"/>
        <v>0</v>
      </c>
      <c r="J414" s="17" t="e">
        <f t="shared" si="86"/>
        <v>#DIV/0!</v>
      </c>
      <c r="K414" s="17" t="e">
        <f t="shared" si="87"/>
        <v>#DIV/0!</v>
      </c>
      <c r="L414" s="18" t="e">
        <f>VLOOKUP(B414,'Table 6'!$A$2:$P$267,16,FALSE)</f>
        <v>#N/A</v>
      </c>
      <c r="M414" s="35" t="str">
        <f t="shared" si="82"/>
        <v/>
      </c>
      <c r="N414" s="35" t="str">
        <f t="shared" si="88"/>
        <v/>
      </c>
      <c r="O414" s="36" t="e">
        <f>HLOOKUP($Q$1,'Table 6'!$A$2:$P$267,B414,FALSE)</f>
        <v>#REF!</v>
      </c>
      <c r="P414" s="35" t="str">
        <f t="shared" si="83"/>
        <v/>
      </c>
      <c r="Q414" s="35" t="str">
        <f t="shared" si="89"/>
        <v/>
      </c>
    </row>
    <row r="415" spans="1:17" s="126" customFormat="1" ht="14.25" customHeight="1">
      <c r="A415" s="143" t="str">
        <f>IF('Values-Valeurs'!A412="","",'Values-Valeurs'!A412)</f>
        <v/>
      </c>
      <c r="B415" s="123" t="e">
        <f>VLOOKUP(A415,Variables!$A:$D,2,FALSE)</f>
        <v>#N/A</v>
      </c>
      <c r="C415" s="175" t="e">
        <f>VLOOKUP(A415,Variables!$A:$D,3,FALSE)</f>
        <v>#N/A</v>
      </c>
      <c r="D415" s="26">
        <f>'Values-Valeurs'!B412</f>
        <v>0</v>
      </c>
      <c r="E415" s="26">
        <f>'Values-Valeurs'!C412</f>
        <v>0</v>
      </c>
      <c r="F415" s="26">
        <f>'Values-Valeurs'!D412</f>
        <v>0</v>
      </c>
      <c r="G415" s="26">
        <f>'Values-Valeurs'!E412</f>
        <v>0</v>
      </c>
      <c r="H415" s="16">
        <f t="shared" si="84"/>
        <v>0</v>
      </c>
      <c r="I415" s="16">
        <f t="shared" si="85"/>
        <v>0</v>
      </c>
      <c r="J415" s="17" t="e">
        <f t="shared" si="86"/>
        <v>#DIV/0!</v>
      </c>
      <c r="K415" s="17" t="e">
        <f t="shared" si="87"/>
        <v>#DIV/0!</v>
      </c>
      <c r="L415" s="18" t="e">
        <f>VLOOKUP(B415,'Table 6'!$A$2:$P$267,16,FALSE)</f>
        <v>#N/A</v>
      </c>
      <c r="M415" s="35" t="str">
        <f t="shared" si="82"/>
        <v/>
      </c>
      <c r="N415" s="35" t="str">
        <f t="shared" si="88"/>
        <v/>
      </c>
      <c r="O415" s="36" t="e">
        <f>HLOOKUP($Q$1,'Table 6'!$A$2:$P$267,B415,FALSE)</f>
        <v>#REF!</v>
      </c>
      <c r="P415" s="35" t="str">
        <f t="shared" si="83"/>
        <v/>
      </c>
      <c r="Q415" s="35" t="str">
        <f t="shared" si="89"/>
        <v/>
      </c>
    </row>
    <row r="416" spans="1:17" s="126" customFormat="1" ht="14.25" customHeight="1">
      <c r="A416" s="143" t="str">
        <f>IF('Values-Valeurs'!A413="","",'Values-Valeurs'!A413)</f>
        <v/>
      </c>
      <c r="B416" s="123" t="e">
        <f>VLOOKUP(A416,Variables!$A:$D,2,FALSE)</f>
        <v>#N/A</v>
      </c>
      <c r="C416" s="175" t="e">
        <f>VLOOKUP(A416,Variables!$A:$D,3,FALSE)</f>
        <v>#N/A</v>
      </c>
      <c r="D416" s="26">
        <f>'Values-Valeurs'!B413</f>
        <v>0</v>
      </c>
      <c r="E416" s="26">
        <f>'Values-Valeurs'!C413</f>
        <v>0</v>
      </c>
      <c r="F416" s="26">
        <f>'Values-Valeurs'!D413</f>
        <v>0</v>
      </c>
      <c r="G416" s="26">
        <f>'Values-Valeurs'!E413</f>
        <v>0</v>
      </c>
      <c r="H416" s="16">
        <f t="shared" si="84"/>
        <v>0</v>
      </c>
      <c r="I416" s="16">
        <f t="shared" si="85"/>
        <v>0</v>
      </c>
      <c r="J416" s="17" t="e">
        <f t="shared" si="86"/>
        <v>#DIV/0!</v>
      </c>
      <c r="K416" s="17" t="e">
        <f t="shared" si="87"/>
        <v>#DIV/0!</v>
      </c>
      <c r="L416" s="18" t="e">
        <f>VLOOKUP(B416,'Table 6'!$A$2:$P$267,16,FALSE)</f>
        <v>#N/A</v>
      </c>
      <c r="M416" s="35" t="str">
        <f t="shared" si="82"/>
        <v/>
      </c>
      <c r="N416" s="35" t="str">
        <f t="shared" si="88"/>
        <v/>
      </c>
      <c r="O416" s="36" t="e">
        <f>HLOOKUP($Q$1,'Table 6'!$A$2:$P$267,B416,FALSE)</f>
        <v>#REF!</v>
      </c>
      <c r="P416" s="35" t="str">
        <f t="shared" si="83"/>
        <v/>
      </c>
      <c r="Q416" s="35" t="str">
        <f t="shared" si="89"/>
        <v/>
      </c>
    </row>
    <row r="417" spans="1:17" s="126" customFormat="1" ht="14.25" customHeight="1">
      <c r="A417" s="143" t="str">
        <f>IF('Values-Valeurs'!A414="","",'Values-Valeurs'!A414)</f>
        <v/>
      </c>
      <c r="B417" s="123" t="e">
        <f>VLOOKUP(A417,Variables!$A:$D,2,FALSE)</f>
        <v>#N/A</v>
      </c>
      <c r="C417" s="175" t="e">
        <f>VLOOKUP(A417,Variables!$A:$D,3,FALSE)</f>
        <v>#N/A</v>
      </c>
      <c r="D417" s="26">
        <f>'Values-Valeurs'!B414</f>
        <v>0</v>
      </c>
      <c r="E417" s="26">
        <f>'Values-Valeurs'!C414</f>
        <v>0</v>
      </c>
      <c r="F417" s="26">
        <f>'Values-Valeurs'!D414</f>
        <v>0</v>
      </c>
      <c r="G417" s="26">
        <f>'Values-Valeurs'!E414</f>
        <v>0</v>
      </c>
      <c r="H417" s="16">
        <f t="shared" si="84"/>
        <v>0</v>
      </c>
      <c r="I417" s="16">
        <f t="shared" si="85"/>
        <v>0</v>
      </c>
      <c r="J417" s="17" t="e">
        <f t="shared" si="86"/>
        <v>#DIV/0!</v>
      </c>
      <c r="K417" s="17" t="e">
        <f t="shared" si="87"/>
        <v>#DIV/0!</v>
      </c>
      <c r="L417" s="18" t="e">
        <f>VLOOKUP(B417,'Table 6'!$A$2:$P$267,16,FALSE)</f>
        <v>#N/A</v>
      </c>
      <c r="M417" s="35" t="str">
        <f t="shared" si="82"/>
        <v/>
      </c>
      <c r="N417" s="35" t="str">
        <f t="shared" si="88"/>
        <v/>
      </c>
      <c r="O417" s="36" t="e">
        <f>HLOOKUP($Q$1,'Table 6'!$A$2:$P$267,B417,FALSE)</f>
        <v>#REF!</v>
      </c>
      <c r="P417" s="35" t="str">
        <f t="shared" si="83"/>
        <v/>
      </c>
      <c r="Q417" s="35" t="str">
        <f t="shared" si="89"/>
        <v/>
      </c>
    </row>
    <row r="418" spans="1:17" s="126" customFormat="1" ht="14.25" customHeight="1">
      <c r="A418" s="143" t="str">
        <f>IF('Values-Valeurs'!A415="","",'Values-Valeurs'!A415)</f>
        <v/>
      </c>
      <c r="B418" s="123" t="e">
        <f>VLOOKUP(A418,Variables!$A:$D,2,FALSE)</f>
        <v>#N/A</v>
      </c>
      <c r="C418" s="175" t="e">
        <f>VLOOKUP(A418,Variables!$A:$D,3,FALSE)</f>
        <v>#N/A</v>
      </c>
      <c r="D418" s="26">
        <f>'Values-Valeurs'!B415</f>
        <v>0</v>
      </c>
      <c r="E418" s="26">
        <f>'Values-Valeurs'!C415</f>
        <v>0</v>
      </c>
      <c r="F418" s="26">
        <f>'Values-Valeurs'!D415</f>
        <v>0</v>
      </c>
      <c r="G418" s="26">
        <f>'Values-Valeurs'!E415</f>
        <v>0</v>
      </c>
      <c r="H418" s="16">
        <f t="shared" si="84"/>
        <v>0</v>
      </c>
      <c r="I418" s="16">
        <f t="shared" si="85"/>
        <v>0</v>
      </c>
      <c r="J418" s="17" t="e">
        <f t="shared" si="86"/>
        <v>#DIV/0!</v>
      </c>
      <c r="K418" s="17" t="e">
        <f t="shared" si="87"/>
        <v>#DIV/0!</v>
      </c>
      <c r="L418" s="18" t="e">
        <f>VLOOKUP(B418,'Table 6'!$A$2:$P$267,16,FALSE)</f>
        <v>#N/A</v>
      </c>
      <c r="M418" s="35" t="str">
        <f t="shared" si="82"/>
        <v/>
      </c>
      <c r="N418" s="35" t="str">
        <f t="shared" si="88"/>
        <v/>
      </c>
      <c r="O418" s="36" t="e">
        <f>HLOOKUP($Q$1,'Table 6'!$A$2:$P$267,B418,FALSE)</f>
        <v>#REF!</v>
      </c>
      <c r="P418" s="35" t="str">
        <f t="shared" si="83"/>
        <v/>
      </c>
      <c r="Q418" s="35" t="str">
        <f t="shared" si="89"/>
        <v/>
      </c>
    </row>
    <row r="419" spans="1:17" s="126" customFormat="1" ht="14.25" customHeight="1">
      <c r="A419" s="143" t="str">
        <f>IF('Values-Valeurs'!A416="","",'Values-Valeurs'!A416)</f>
        <v/>
      </c>
      <c r="B419" s="123" t="e">
        <f>VLOOKUP(A419,Variables!$A:$D,2,FALSE)</f>
        <v>#N/A</v>
      </c>
      <c r="C419" s="175" t="e">
        <f>VLOOKUP(A419,Variables!$A:$D,3,FALSE)</f>
        <v>#N/A</v>
      </c>
      <c r="D419" s="26">
        <f>'Values-Valeurs'!B416</f>
        <v>0</v>
      </c>
      <c r="E419" s="26">
        <f>'Values-Valeurs'!C416</f>
        <v>0</v>
      </c>
      <c r="F419" s="26">
        <f>'Values-Valeurs'!D416</f>
        <v>0</v>
      </c>
      <c r="G419" s="26">
        <f>'Values-Valeurs'!E416</f>
        <v>0</v>
      </c>
      <c r="H419" s="16">
        <f t="shared" si="84"/>
        <v>0</v>
      </c>
      <c r="I419" s="16">
        <f t="shared" si="85"/>
        <v>0</v>
      </c>
      <c r="J419" s="17" t="e">
        <f t="shared" si="86"/>
        <v>#DIV/0!</v>
      </c>
      <c r="K419" s="17" t="e">
        <f t="shared" si="87"/>
        <v>#DIV/0!</v>
      </c>
      <c r="L419" s="18" t="e">
        <f>VLOOKUP(B419,'Table 6'!$A$2:$P$267,16,FALSE)</f>
        <v>#N/A</v>
      </c>
      <c r="M419" s="35" t="str">
        <f t="shared" si="82"/>
        <v/>
      </c>
      <c r="N419" s="35" t="str">
        <f t="shared" si="88"/>
        <v/>
      </c>
      <c r="O419" s="36" t="e">
        <f>HLOOKUP($Q$1,'Table 6'!$A$2:$P$267,B419,FALSE)</f>
        <v>#REF!</v>
      </c>
      <c r="P419" s="35" t="str">
        <f t="shared" si="83"/>
        <v/>
      </c>
      <c r="Q419" s="35" t="str">
        <f t="shared" si="89"/>
        <v/>
      </c>
    </row>
    <row r="420" spans="1:17" s="126" customFormat="1" ht="14.25" customHeight="1">
      <c r="A420" s="143" t="str">
        <f>IF('Values-Valeurs'!A417="","",'Values-Valeurs'!A417)</f>
        <v/>
      </c>
      <c r="B420" s="123" t="e">
        <f>VLOOKUP(A420,Variables!$A:$D,2,FALSE)</f>
        <v>#N/A</v>
      </c>
      <c r="C420" s="175" t="e">
        <f>VLOOKUP(A420,Variables!$A:$D,3,FALSE)</f>
        <v>#N/A</v>
      </c>
      <c r="D420" s="26">
        <f>'Values-Valeurs'!B417</f>
        <v>0</v>
      </c>
      <c r="E420" s="26">
        <f>'Values-Valeurs'!C417</f>
        <v>0</v>
      </c>
      <c r="F420" s="26">
        <f>'Values-Valeurs'!D417</f>
        <v>0</v>
      </c>
      <c r="G420" s="26">
        <f>'Values-Valeurs'!E417</f>
        <v>0</v>
      </c>
      <c r="H420" s="16">
        <f t="shared" si="84"/>
        <v>0</v>
      </c>
      <c r="I420" s="16">
        <f t="shared" si="85"/>
        <v>0</v>
      </c>
      <c r="J420" s="17" t="e">
        <f t="shared" si="86"/>
        <v>#DIV/0!</v>
      </c>
      <c r="K420" s="17" t="e">
        <f t="shared" si="87"/>
        <v>#DIV/0!</v>
      </c>
      <c r="L420" s="18" t="e">
        <f>VLOOKUP(B420,'Table 6'!$A$2:$P$267,16,FALSE)</f>
        <v>#N/A</v>
      </c>
      <c r="M420" s="35" t="str">
        <f t="shared" si="82"/>
        <v/>
      </c>
      <c r="N420" s="35" t="str">
        <f t="shared" si="88"/>
        <v/>
      </c>
      <c r="O420" s="36" t="e">
        <f>HLOOKUP($Q$1,'Table 6'!$A$2:$P$267,B420,FALSE)</f>
        <v>#REF!</v>
      </c>
      <c r="P420" s="35" t="str">
        <f t="shared" si="83"/>
        <v/>
      </c>
      <c r="Q420" s="35" t="str">
        <f t="shared" si="89"/>
        <v/>
      </c>
    </row>
    <row r="421" spans="1:17" s="126" customFormat="1" ht="14.25" customHeight="1">
      <c r="A421" s="143" t="str">
        <f>IF('Values-Valeurs'!A418="","",'Values-Valeurs'!A418)</f>
        <v/>
      </c>
      <c r="B421" s="123" t="e">
        <f>VLOOKUP(A421,Variables!$A:$D,2,FALSE)</f>
        <v>#N/A</v>
      </c>
      <c r="C421" s="175" t="e">
        <f>VLOOKUP(A421,Variables!$A:$D,3,FALSE)</f>
        <v>#N/A</v>
      </c>
      <c r="D421" s="26">
        <f>'Values-Valeurs'!B418</f>
        <v>0</v>
      </c>
      <c r="E421" s="26">
        <f>'Values-Valeurs'!C418</f>
        <v>0</v>
      </c>
      <c r="F421" s="26">
        <f>'Values-Valeurs'!D418</f>
        <v>0</v>
      </c>
      <c r="G421" s="26">
        <f>'Values-Valeurs'!E418</f>
        <v>0</v>
      </c>
      <c r="H421" s="16">
        <f t="shared" si="84"/>
        <v>0</v>
      </c>
      <c r="I421" s="16">
        <f t="shared" si="85"/>
        <v>0</v>
      </c>
      <c r="J421" s="17" t="e">
        <f t="shared" si="86"/>
        <v>#DIV/0!</v>
      </c>
      <c r="K421" s="17" t="e">
        <f t="shared" si="87"/>
        <v>#DIV/0!</v>
      </c>
      <c r="L421" s="18" t="e">
        <f>VLOOKUP(B421,'Table 6'!$A$2:$P$267,16,FALSE)</f>
        <v>#N/A</v>
      </c>
      <c r="M421" s="35" t="str">
        <f t="shared" si="82"/>
        <v/>
      </c>
      <c r="N421" s="35" t="str">
        <f t="shared" si="88"/>
        <v/>
      </c>
      <c r="O421" s="36" t="e">
        <f>HLOOKUP($Q$1,'Table 6'!$A$2:$P$267,B421,FALSE)</f>
        <v>#REF!</v>
      </c>
      <c r="P421" s="35" t="str">
        <f t="shared" si="83"/>
        <v/>
      </c>
      <c r="Q421" s="35" t="str">
        <f t="shared" si="89"/>
        <v/>
      </c>
    </row>
    <row r="422" spans="1:17" s="126" customFormat="1" ht="14.25" customHeight="1">
      <c r="A422" s="143" t="str">
        <f>IF('Values-Valeurs'!A419="","",'Values-Valeurs'!A419)</f>
        <v/>
      </c>
      <c r="B422" s="123" t="e">
        <f>VLOOKUP(A422,Variables!$A:$D,2,FALSE)</f>
        <v>#N/A</v>
      </c>
      <c r="C422" s="175" t="e">
        <f>VLOOKUP(A422,Variables!$A:$D,3,FALSE)</f>
        <v>#N/A</v>
      </c>
      <c r="D422" s="26">
        <f>'Values-Valeurs'!B419</f>
        <v>0</v>
      </c>
      <c r="E422" s="26">
        <f>'Values-Valeurs'!C419</f>
        <v>0</v>
      </c>
      <c r="F422" s="26">
        <f>'Values-Valeurs'!D419</f>
        <v>0</v>
      </c>
      <c r="G422" s="26">
        <f>'Values-Valeurs'!E419</f>
        <v>0</v>
      </c>
      <c r="H422" s="16">
        <f t="shared" si="84"/>
        <v>0</v>
      </c>
      <c r="I422" s="16">
        <f t="shared" si="85"/>
        <v>0</v>
      </c>
      <c r="J422" s="17" t="e">
        <f t="shared" si="86"/>
        <v>#DIV/0!</v>
      </c>
      <c r="K422" s="17" t="e">
        <f t="shared" si="87"/>
        <v>#DIV/0!</v>
      </c>
      <c r="L422" s="18" t="e">
        <f>VLOOKUP(B422,'Table 6'!$A$2:$P$267,16,FALSE)</f>
        <v>#N/A</v>
      </c>
      <c r="M422" s="35" t="str">
        <f t="shared" si="82"/>
        <v/>
      </c>
      <c r="N422" s="35" t="str">
        <f t="shared" si="88"/>
        <v/>
      </c>
      <c r="O422" s="36" t="e">
        <f>HLOOKUP($Q$1,'Table 6'!$A$2:$P$267,B422,FALSE)</f>
        <v>#REF!</v>
      </c>
      <c r="P422" s="35" t="str">
        <f t="shared" si="83"/>
        <v/>
      </c>
      <c r="Q422" s="35" t="str">
        <f t="shared" si="89"/>
        <v/>
      </c>
    </row>
    <row r="423" spans="1:17" s="126" customFormat="1" ht="14.25" customHeight="1">
      <c r="A423" s="143" t="str">
        <f>IF('Values-Valeurs'!A420="","",'Values-Valeurs'!A420)</f>
        <v/>
      </c>
      <c r="B423" s="123" t="e">
        <f>VLOOKUP(A423,Variables!$A:$D,2,FALSE)</f>
        <v>#N/A</v>
      </c>
      <c r="C423" s="175" t="e">
        <f>VLOOKUP(A423,Variables!$A:$D,3,FALSE)</f>
        <v>#N/A</v>
      </c>
      <c r="D423" s="26">
        <f>'Values-Valeurs'!B420</f>
        <v>0</v>
      </c>
      <c r="E423" s="26">
        <f>'Values-Valeurs'!C420</f>
        <v>0</v>
      </c>
      <c r="F423" s="26">
        <f>'Values-Valeurs'!D420</f>
        <v>0</v>
      </c>
      <c r="G423" s="26">
        <f>'Values-Valeurs'!E420</f>
        <v>0</v>
      </c>
      <c r="H423" s="16">
        <f t="shared" si="84"/>
        <v>0</v>
      </c>
      <c r="I423" s="16">
        <f t="shared" si="85"/>
        <v>0</v>
      </c>
      <c r="J423" s="17" t="e">
        <f t="shared" si="86"/>
        <v>#DIV/0!</v>
      </c>
      <c r="K423" s="17" t="e">
        <f t="shared" si="87"/>
        <v>#DIV/0!</v>
      </c>
      <c r="L423" s="18" t="e">
        <f>VLOOKUP(B423,'Table 6'!$A$2:$P$267,16,FALSE)</f>
        <v>#N/A</v>
      </c>
      <c r="M423" s="35" t="str">
        <f t="shared" si="82"/>
        <v/>
      </c>
      <c r="N423" s="35" t="str">
        <f t="shared" si="88"/>
        <v/>
      </c>
      <c r="O423" s="36" t="e">
        <f>HLOOKUP($Q$1,'Table 6'!$A$2:$P$267,B423,FALSE)</f>
        <v>#REF!</v>
      </c>
      <c r="P423" s="35" t="str">
        <f t="shared" si="83"/>
        <v/>
      </c>
      <c r="Q423" s="35" t="str">
        <f t="shared" si="89"/>
        <v/>
      </c>
    </row>
    <row r="424" spans="1:17" s="126" customFormat="1" ht="14.25" customHeight="1">
      <c r="A424" s="143" t="str">
        <f>IF('Values-Valeurs'!A421="","",'Values-Valeurs'!A421)</f>
        <v/>
      </c>
      <c r="B424" s="123" t="e">
        <f>VLOOKUP(A424,Variables!$A:$D,2,FALSE)</f>
        <v>#N/A</v>
      </c>
      <c r="C424" s="175" t="e">
        <f>VLOOKUP(A424,Variables!$A:$D,3,FALSE)</f>
        <v>#N/A</v>
      </c>
      <c r="D424" s="26">
        <f>'Values-Valeurs'!B421</f>
        <v>0</v>
      </c>
      <c r="E424" s="26">
        <f>'Values-Valeurs'!C421</f>
        <v>0</v>
      </c>
      <c r="F424" s="26">
        <f>'Values-Valeurs'!D421</f>
        <v>0</v>
      </c>
      <c r="G424" s="26">
        <f>'Values-Valeurs'!E421</f>
        <v>0</v>
      </c>
      <c r="H424" s="16">
        <f t="shared" si="84"/>
        <v>0</v>
      </c>
      <c r="I424" s="16">
        <f t="shared" si="85"/>
        <v>0</v>
      </c>
      <c r="J424" s="17" t="e">
        <f t="shared" si="86"/>
        <v>#DIV/0!</v>
      </c>
      <c r="K424" s="17" t="e">
        <f t="shared" si="87"/>
        <v>#DIV/0!</v>
      </c>
      <c r="L424" s="18" t="e">
        <f>VLOOKUP(B424,'Table 6'!$A$2:$P$267,16,FALSE)</f>
        <v>#N/A</v>
      </c>
      <c r="M424" s="35" t="str">
        <f t="shared" si="82"/>
        <v/>
      </c>
      <c r="N424" s="35" t="str">
        <f t="shared" si="88"/>
        <v/>
      </c>
      <c r="O424" s="36" t="e">
        <f>HLOOKUP($Q$1,'Table 6'!$A$2:$P$267,B424,FALSE)</f>
        <v>#REF!</v>
      </c>
      <c r="P424" s="35" t="str">
        <f t="shared" si="83"/>
        <v/>
      </c>
      <c r="Q424" s="35" t="str">
        <f t="shared" si="89"/>
        <v/>
      </c>
    </row>
    <row r="425" spans="1:17" s="126" customFormat="1" ht="14.25" customHeight="1">
      <c r="A425" s="143" t="str">
        <f>IF('Values-Valeurs'!A422="","",'Values-Valeurs'!A422)</f>
        <v/>
      </c>
      <c r="B425" s="123" t="e">
        <f>VLOOKUP(A425,Variables!$A:$D,2,FALSE)</f>
        <v>#N/A</v>
      </c>
      <c r="C425" s="175" t="e">
        <f>VLOOKUP(A425,Variables!$A:$D,3,FALSE)</f>
        <v>#N/A</v>
      </c>
      <c r="D425" s="26">
        <f>'Values-Valeurs'!B422</f>
        <v>0</v>
      </c>
      <c r="E425" s="26">
        <f>'Values-Valeurs'!C422</f>
        <v>0</v>
      </c>
      <c r="F425" s="26">
        <f>'Values-Valeurs'!D422</f>
        <v>0</v>
      </c>
      <c r="G425" s="26">
        <f>'Values-Valeurs'!E422</f>
        <v>0</v>
      </c>
      <c r="H425" s="16">
        <f t="shared" si="84"/>
        <v>0</v>
      </c>
      <c r="I425" s="16">
        <f t="shared" si="85"/>
        <v>0</v>
      </c>
      <c r="J425" s="17" t="e">
        <f t="shared" si="86"/>
        <v>#DIV/0!</v>
      </c>
      <c r="K425" s="17" t="e">
        <f t="shared" si="87"/>
        <v>#DIV/0!</v>
      </c>
      <c r="L425" s="18" t="e">
        <f>VLOOKUP(B425,'Table 6'!$A$2:$P$267,16,FALSE)</f>
        <v>#N/A</v>
      </c>
      <c r="M425" s="35" t="str">
        <f t="shared" si="82"/>
        <v/>
      </c>
      <c r="N425" s="35" t="str">
        <f t="shared" si="88"/>
        <v/>
      </c>
      <c r="O425" s="36" t="e">
        <f>HLOOKUP($Q$1,'Table 6'!$A$2:$P$267,B425,FALSE)</f>
        <v>#REF!</v>
      </c>
      <c r="P425" s="35" t="str">
        <f t="shared" si="83"/>
        <v/>
      </c>
      <c r="Q425" s="35" t="str">
        <f t="shared" si="89"/>
        <v/>
      </c>
    </row>
    <row r="426" spans="1:17" s="126" customFormat="1" ht="14.25" customHeight="1">
      <c r="A426" s="143" t="str">
        <f>IF('Values-Valeurs'!A423="","",'Values-Valeurs'!A423)</f>
        <v/>
      </c>
      <c r="B426" s="123" t="e">
        <f>VLOOKUP(A426,Variables!$A:$D,2,FALSE)</f>
        <v>#N/A</v>
      </c>
      <c r="C426" s="175" t="e">
        <f>VLOOKUP(A426,Variables!$A:$D,3,FALSE)</f>
        <v>#N/A</v>
      </c>
      <c r="D426" s="26">
        <f>'Values-Valeurs'!B423</f>
        <v>0</v>
      </c>
      <c r="E426" s="26">
        <f>'Values-Valeurs'!C423</f>
        <v>0</v>
      </c>
      <c r="F426" s="26">
        <f>'Values-Valeurs'!D423</f>
        <v>0</v>
      </c>
      <c r="G426" s="26">
        <f>'Values-Valeurs'!E423</f>
        <v>0</v>
      </c>
      <c r="H426" s="16">
        <f t="shared" si="84"/>
        <v>0</v>
      </c>
      <c r="I426" s="16">
        <f t="shared" si="85"/>
        <v>0</v>
      </c>
      <c r="J426" s="17" t="e">
        <f t="shared" si="86"/>
        <v>#DIV/0!</v>
      </c>
      <c r="K426" s="17" t="e">
        <f t="shared" si="87"/>
        <v>#DIV/0!</v>
      </c>
      <c r="L426" s="18" t="e">
        <f>VLOOKUP(B426,'Table 6'!$A$2:$P$267,16,FALSE)</f>
        <v>#N/A</v>
      </c>
      <c r="M426" s="35" t="str">
        <f t="shared" si="82"/>
        <v/>
      </c>
      <c r="N426" s="35" t="str">
        <f t="shared" si="88"/>
        <v/>
      </c>
      <c r="O426" s="36" t="e">
        <f>HLOOKUP($Q$1,'Table 6'!$A$2:$P$267,B426,FALSE)</f>
        <v>#REF!</v>
      </c>
      <c r="P426" s="35" t="str">
        <f t="shared" si="83"/>
        <v/>
      </c>
      <c r="Q426" s="35" t="str">
        <f t="shared" si="89"/>
        <v/>
      </c>
    </row>
    <row r="427" spans="1:17" s="126" customFormat="1" ht="14.25" customHeight="1">
      <c r="A427" s="143" t="str">
        <f>IF('Values-Valeurs'!A424="","",'Values-Valeurs'!A424)</f>
        <v/>
      </c>
      <c r="B427" s="123" t="e">
        <f>VLOOKUP(A427,Variables!$A:$D,2,FALSE)</f>
        <v>#N/A</v>
      </c>
      <c r="C427" s="175" t="e">
        <f>VLOOKUP(A427,Variables!$A:$D,3,FALSE)</f>
        <v>#N/A</v>
      </c>
      <c r="D427" s="26">
        <f>'Values-Valeurs'!B424</f>
        <v>0</v>
      </c>
      <c r="E427" s="26">
        <f>'Values-Valeurs'!C424</f>
        <v>0</v>
      </c>
      <c r="F427" s="26">
        <f>'Values-Valeurs'!D424</f>
        <v>0</v>
      </c>
      <c r="G427" s="26">
        <f>'Values-Valeurs'!E424</f>
        <v>0</v>
      </c>
      <c r="H427" s="16">
        <f t="shared" si="84"/>
        <v>0</v>
      </c>
      <c r="I427" s="16">
        <f t="shared" si="85"/>
        <v>0</v>
      </c>
      <c r="J427" s="17" t="e">
        <f t="shared" si="86"/>
        <v>#DIV/0!</v>
      </c>
      <c r="K427" s="17" t="e">
        <f t="shared" si="87"/>
        <v>#DIV/0!</v>
      </c>
      <c r="L427" s="18" t="e">
        <f>VLOOKUP(B427,'Table 6'!$A$2:$P$267,16,FALSE)</f>
        <v>#N/A</v>
      </c>
      <c r="M427" s="35" t="str">
        <f t="shared" si="82"/>
        <v/>
      </c>
      <c r="N427" s="35" t="str">
        <f t="shared" si="88"/>
        <v/>
      </c>
      <c r="O427" s="36" t="e">
        <f>HLOOKUP($Q$1,'Table 6'!$A$2:$P$267,B427,FALSE)</f>
        <v>#REF!</v>
      </c>
      <c r="P427" s="35" t="str">
        <f t="shared" si="83"/>
        <v/>
      </c>
      <c r="Q427" s="35" t="str">
        <f t="shared" si="89"/>
        <v/>
      </c>
    </row>
    <row r="428" spans="1:17" s="126" customFormat="1" ht="14.25" customHeight="1">
      <c r="A428" s="143" t="str">
        <f>IF('Values-Valeurs'!A425="","",'Values-Valeurs'!A425)</f>
        <v/>
      </c>
      <c r="B428" s="123" t="e">
        <f>VLOOKUP(A428,Variables!$A:$D,2,FALSE)</f>
        <v>#N/A</v>
      </c>
      <c r="C428" s="175" t="e">
        <f>VLOOKUP(A428,Variables!$A:$D,3,FALSE)</f>
        <v>#N/A</v>
      </c>
      <c r="D428" s="26">
        <f>'Values-Valeurs'!B425</f>
        <v>0</v>
      </c>
      <c r="E428" s="26">
        <f>'Values-Valeurs'!C425</f>
        <v>0</v>
      </c>
      <c r="F428" s="26">
        <f>'Values-Valeurs'!D425</f>
        <v>0</v>
      </c>
      <c r="G428" s="26">
        <f>'Values-Valeurs'!E425</f>
        <v>0</v>
      </c>
      <c r="H428" s="16">
        <f t="shared" si="84"/>
        <v>0</v>
      </c>
      <c r="I428" s="16">
        <f t="shared" si="85"/>
        <v>0</v>
      </c>
      <c r="J428" s="17" t="e">
        <f t="shared" si="86"/>
        <v>#DIV/0!</v>
      </c>
      <c r="K428" s="17" t="e">
        <f t="shared" si="87"/>
        <v>#DIV/0!</v>
      </c>
      <c r="L428" s="18" t="e">
        <f>VLOOKUP(B428,'Table 6'!$A$2:$P$267,16,FALSE)</f>
        <v>#N/A</v>
      </c>
      <c r="M428" s="35" t="str">
        <f t="shared" si="82"/>
        <v/>
      </c>
      <c r="N428" s="35" t="str">
        <f t="shared" si="88"/>
        <v/>
      </c>
      <c r="O428" s="36" t="e">
        <f>HLOOKUP($Q$1,'Table 6'!$A$2:$P$267,B428,FALSE)</f>
        <v>#REF!</v>
      </c>
      <c r="P428" s="35" t="str">
        <f t="shared" si="83"/>
        <v/>
      </c>
      <c r="Q428" s="35" t="str">
        <f t="shared" si="89"/>
        <v/>
      </c>
    </row>
    <row r="429" spans="1:17" s="126" customFormat="1" ht="14.25" customHeight="1">
      <c r="A429" s="143" t="str">
        <f>IF('Values-Valeurs'!A426="","",'Values-Valeurs'!A426)</f>
        <v/>
      </c>
      <c r="B429" s="123" t="e">
        <f>VLOOKUP(A429,Variables!$A:$D,2,FALSE)</f>
        <v>#N/A</v>
      </c>
      <c r="C429" s="175" t="e">
        <f>VLOOKUP(A429,Variables!$A:$D,3,FALSE)</f>
        <v>#N/A</v>
      </c>
      <c r="D429" s="26">
        <f>'Values-Valeurs'!B426</f>
        <v>0</v>
      </c>
      <c r="E429" s="26">
        <f>'Values-Valeurs'!C426</f>
        <v>0</v>
      </c>
      <c r="F429" s="26">
        <f>'Values-Valeurs'!D426</f>
        <v>0</v>
      </c>
      <c r="G429" s="26">
        <f>'Values-Valeurs'!E426</f>
        <v>0</v>
      </c>
      <c r="H429" s="16">
        <f t="shared" si="84"/>
        <v>0</v>
      </c>
      <c r="I429" s="16">
        <f t="shared" si="85"/>
        <v>0</v>
      </c>
      <c r="J429" s="17" t="e">
        <f t="shared" si="86"/>
        <v>#DIV/0!</v>
      </c>
      <c r="K429" s="17" t="e">
        <f t="shared" si="87"/>
        <v>#DIV/0!</v>
      </c>
      <c r="L429" s="18" t="e">
        <f>VLOOKUP(B429,'Table 6'!$A$2:$P$267,16,FALSE)</f>
        <v>#N/A</v>
      </c>
      <c r="M429" s="35" t="str">
        <f t="shared" si="82"/>
        <v/>
      </c>
      <c r="N429" s="35" t="str">
        <f t="shared" si="88"/>
        <v/>
      </c>
      <c r="O429" s="36" t="e">
        <f>HLOOKUP($Q$1,'Table 6'!$A$2:$P$267,B429,FALSE)</f>
        <v>#REF!</v>
      </c>
      <c r="P429" s="35" t="str">
        <f t="shared" si="83"/>
        <v/>
      </c>
      <c r="Q429" s="35" t="str">
        <f t="shared" si="89"/>
        <v/>
      </c>
    </row>
    <row r="430" spans="1:17" s="126" customFormat="1" ht="14.25" customHeight="1">
      <c r="A430" s="143" t="str">
        <f>IF('Values-Valeurs'!A427="","",'Values-Valeurs'!A427)</f>
        <v/>
      </c>
      <c r="B430" s="123" t="e">
        <f>VLOOKUP(A430,Variables!$A:$D,2,FALSE)</f>
        <v>#N/A</v>
      </c>
      <c r="C430" s="175" t="e">
        <f>VLOOKUP(A430,Variables!$A:$D,3,FALSE)</f>
        <v>#N/A</v>
      </c>
      <c r="D430" s="26">
        <f>'Values-Valeurs'!B427</f>
        <v>0</v>
      </c>
      <c r="E430" s="26">
        <f>'Values-Valeurs'!C427</f>
        <v>0</v>
      </c>
      <c r="F430" s="26">
        <f>'Values-Valeurs'!D427</f>
        <v>0</v>
      </c>
      <c r="G430" s="26">
        <f>'Values-Valeurs'!E427</f>
        <v>0</v>
      </c>
      <c r="H430" s="16">
        <f t="shared" si="84"/>
        <v>0</v>
      </c>
      <c r="I430" s="16">
        <f t="shared" si="85"/>
        <v>0</v>
      </c>
      <c r="J430" s="17" t="e">
        <f t="shared" si="86"/>
        <v>#DIV/0!</v>
      </c>
      <c r="K430" s="17" t="e">
        <f t="shared" si="87"/>
        <v>#DIV/0!</v>
      </c>
      <c r="L430" s="18" t="e">
        <f>VLOOKUP(B430,'Table 6'!$A$2:$P$267,16,FALSE)</f>
        <v>#N/A</v>
      </c>
      <c r="M430" s="35" t="str">
        <f t="shared" si="82"/>
        <v/>
      </c>
      <c r="N430" s="35" t="str">
        <f t="shared" si="88"/>
        <v/>
      </c>
      <c r="O430" s="36" t="e">
        <f>HLOOKUP($Q$1,'Table 6'!$A$2:$P$267,B430,FALSE)</f>
        <v>#REF!</v>
      </c>
      <c r="P430" s="35" t="str">
        <f t="shared" si="83"/>
        <v/>
      </c>
      <c r="Q430" s="35" t="str">
        <f t="shared" si="89"/>
        <v/>
      </c>
    </row>
    <row r="431" spans="1:17" s="126" customFormat="1" ht="14.25" customHeight="1">
      <c r="A431" s="143" t="str">
        <f>IF('Values-Valeurs'!A428="","",'Values-Valeurs'!A428)</f>
        <v/>
      </c>
      <c r="B431" s="123" t="e">
        <f>VLOOKUP(A431,Variables!$A:$D,2,FALSE)</f>
        <v>#N/A</v>
      </c>
      <c r="C431" s="175" t="e">
        <f>VLOOKUP(A431,Variables!$A:$D,3,FALSE)</f>
        <v>#N/A</v>
      </c>
      <c r="D431" s="26">
        <f>'Values-Valeurs'!B428</f>
        <v>0</v>
      </c>
      <c r="E431" s="26">
        <f>'Values-Valeurs'!C428</f>
        <v>0</v>
      </c>
      <c r="F431" s="26">
        <f>'Values-Valeurs'!D428</f>
        <v>0</v>
      </c>
      <c r="G431" s="26">
        <f>'Values-Valeurs'!E428</f>
        <v>0</v>
      </c>
      <c r="H431" s="16">
        <f t="shared" si="84"/>
        <v>0</v>
      </c>
      <c r="I431" s="16">
        <f t="shared" si="85"/>
        <v>0</v>
      </c>
      <c r="J431" s="17" t="e">
        <f t="shared" si="86"/>
        <v>#DIV/0!</v>
      </c>
      <c r="K431" s="17" t="e">
        <f t="shared" si="87"/>
        <v>#DIV/0!</v>
      </c>
      <c r="L431" s="18" t="e">
        <f>VLOOKUP(B431,'Table 6'!$A$2:$P$267,16,FALSE)</f>
        <v>#N/A</v>
      </c>
      <c r="M431" s="35" t="str">
        <f t="shared" si="82"/>
        <v/>
      </c>
      <c r="N431" s="35" t="str">
        <f t="shared" si="88"/>
        <v/>
      </c>
      <c r="O431" s="36" t="e">
        <f>HLOOKUP($Q$1,'Table 6'!$A$2:$P$267,B431,FALSE)</f>
        <v>#REF!</v>
      </c>
      <c r="P431" s="35" t="str">
        <f t="shared" si="83"/>
        <v/>
      </c>
      <c r="Q431" s="35" t="str">
        <f t="shared" si="89"/>
        <v/>
      </c>
    </row>
    <row r="432" spans="1:17" s="126" customFormat="1" ht="14.25" customHeight="1">
      <c r="A432" s="143" t="str">
        <f>IF('Values-Valeurs'!A429="","",'Values-Valeurs'!A429)</f>
        <v/>
      </c>
      <c r="B432" s="123" t="e">
        <f>VLOOKUP(A432,Variables!$A:$D,2,FALSE)</f>
        <v>#N/A</v>
      </c>
      <c r="C432" s="175" t="e">
        <f>VLOOKUP(A432,Variables!$A:$D,3,FALSE)</f>
        <v>#N/A</v>
      </c>
      <c r="D432" s="26">
        <f>'Values-Valeurs'!B429</f>
        <v>0</v>
      </c>
      <c r="E432" s="26">
        <f>'Values-Valeurs'!C429</f>
        <v>0</v>
      </c>
      <c r="F432" s="26">
        <f>'Values-Valeurs'!D429</f>
        <v>0</v>
      </c>
      <c r="G432" s="26">
        <f>'Values-Valeurs'!E429</f>
        <v>0</v>
      </c>
      <c r="H432" s="16">
        <f t="shared" si="84"/>
        <v>0</v>
      </c>
      <c r="I432" s="16">
        <f t="shared" si="85"/>
        <v>0</v>
      </c>
      <c r="J432" s="17" t="e">
        <f t="shared" si="86"/>
        <v>#DIV/0!</v>
      </c>
      <c r="K432" s="17" t="e">
        <f t="shared" si="87"/>
        <v>#DIV/0!</v>
      </c>
      <c r="L432" s="18" t="e">
        <f>VLOOKUP(B432,'Table 6'!$A$2:$P$267,16,FALSE)</f>
        <v>#N/A</v>
      </c>
      <c r="M432" s="35" t="str">
        <f t="shared" si="82"/>
        <v/>
      </c>
      <c r="N432" s="35" t="str">
        <f t="shared" si="88"/>
        <v/>
      </c>
      <c r="O432" s="36" t="e">
        <f>HLOOKUP($Q$1,'Table 6'!$A$2:$P$267,B432,FALSE)</f>
        <v>#REF!</v>
      </c>
      <c r="P432" s="35" t="str">
        <f t="shared" si="83"/>
        <v/>
      </c>
      <c r="Q432" s="35" t="str">
        <f t="shared" si="89"/>
        <v/>
      </c>
    </row>
    <row r="433" spans="1:17" s="126" customFormat="1" ht="14.25" customHeight="1">
      <c r="A433" s="143" t="str">
        <f>IF('Values-Valeurs'!A430="","",'Values-Valeurs'!A430)</f>
        <v/>
      </c>
      <c r="B433" s="123" t="e">
        <f>VLOOKUP(A433,Variables!$A:$D,2,FALSE)</f>
        <v>#N/A</v>
      </c>
      <c r="C433" s="175" t="e">
        <f>VLOOKUP(A433,Variables!$A:$D,3,FALSE)</f>
        <v>#N/A</v>
      </c>
      <c r="D433" s="26">
        <f>'Values-Valeurs'!B430</f>
        <v>0</v>
      </c>
      <c r="E433" s="26">
        <f>'Values-Valeurs'!C430</f>
        <v>0</v>
      </c>
      <c r="F433" s="26">
        <f>'Values-Valeurs'!D430</f>
        <v>0</v>
      </c>
      <c r="G433" s="26">
        <f>'Values-Valeurs'!E430</f>
        <v>0</v>
      </c>
      <c r="H433" s="16">
        <f t="shared" si="84"/>
        <v>0</v>
      </c>
      <c r="I433" s="16">
        <f t="shared" si="85"/>
        <v>0</v>
      </c>
      <c r="J433" s="17" t="e">
        <f t="shared" si="86"/>
        <v>#DIV/0!</v>
      </c>
      <c r="K433" s="17" t="e">
        <f t="shared" si="87"/>
        <v>#DIV/0!</v>
      </c>
      <c r="L433" s="18" t="e">
        <f>VLOOKUP(B433,'Table 6'!$A$2:$P$267,16,FALSE)</f>
        <v>#N/A</v>
      </c>
      <c r="M433" s="35" t="str">
        <f t="shared" si="82"/>
        <v/>
      </c>
      <c r="N433" s="35" t="str">
        <f t="shared" si="88"/>
        <v/>
      </c>
      <c r="O433" s="36" t="e">
        <f>HLOOKUP($Q$1,'Table 6'!$A$2:$P$267,B433,FALSE)</f>
        <v>#REF!</v>
      </c>
      <c r="P433" s="35" t="str">
        <f t="shared" si="83"/>
        <v/>
      </c>
      <c r="Q433" s="35" t="str">
        <f t="shared" si="89"/>
        <v/>
      </c>
    </row>
    <row r="434" spans="1:17" s="126" customFormat="1" ht="14.25" customHeight="1">
      <c r="A434" s="143" t="str">
        <f>IF('Values-Valeurs'!A431="","",'Values-Valeurs'!A431)</f>
        <v/>
      </c>
      <c r="B434" s="123" t="e">
        <f>VLOOKUP(A434,Variables!$A:$D,2,FALSE)</f>
        <v>#N/A</v>
      </c>
      <c r="C434" s="175" t="e">
        <f>VLOOKUP(A434,Variables!$A:$D,3,FALSE)</f>
        <v>#N/A</v>
      </c>
      <c r="D434" s="26">
        <f>'Values-Valeurs'!B431</f>
        <v>0</v>
      </c>
      <c r="E434" s="26">
        <f>'Values-Valeurs'!C431</f>
        <v>0</v>
      </c>
      <c r="F434" s="26">
        <f>'Values-Valeurs'!D431</f>
        <v>0</v>
      </c>
      <c r="G434" s="26">
        <f>'Values-Valeurs'!E431</f>
        <v>0</v>
      </c>
      <c r="H434" s="16">
        <f t="shared" si="84"/>
        <v>0</v>
      </c>
      <c r="I434" s="16">
        <f t="shared" si="85"/>
        <v>0</v>
      </c>
      <c r="J434" s="17" t="e">
        <f t="shared" si="86"/>
        <v>#DIV/0!</v>
      </c>
      <c r="K434" s="17" t="e">
        <f t="shared" si="87"/>
        <v>#DIV/0!</v>
      </c>
      <c r="L434" s="18" t="e">
        <f>VLOOKUP(B434,'Table 6'!$A$2:$P$267,16,FALSE)</f>
        <v>#N/A</v>
      </c>
      <c r="M434" s="35" t="str">
        <f t="shared" si="82"/>
        <v/>
      </c>
      <c r="N434" s="35" t="str">
        <f t="shared" si="88"/>
        <v/>
      </c>
      <c r="O434" s="36" t="e">
        <f>HLOOKUP($Q$1,'Table 6'!$A$2:$P$267,B434,FALSE)</f>
        <v>#REF!</v>
      </c>
      <c r="P434" s="35" t="str">
        <f t="shared" si="83"/>
        <v/>
      </c>
      <c r="Q434" s="35" t="str">
        <f t="shared" si="89"/>
        <v/>
      </c>
    </row>
    <row r="435" spans="1:17" s="126" customFormat="1" ht="14.25" customHeight="1">
      <c r="A435" s="143" t="str">
        <f>IF('Values-Valeurs'!A432="","",'Values-Valeurs'!A432)</f>
        <v/>
      </c>
      <c r="B435" s="123" t="e">
        <f>VLOOKUP(A435,Variables!$A:$D,2,FALSE)</f>
        <v>#N/A</v>
      </c>
      <c r="C435" s="175" t="e">
        <f>VLOOKUP(A435,Variables!$A:$D,3,FALSE)</f>
        <v>#N/A</v>
      </c>
      <c r="D435" s="26">
        <f>'Values-Valeurs'!B432</f>
        <v>0</v>
      </c>
      <c r="E435" s="26">
        <f>'Values-Valeurs'!C432</f>
        <v>0</v>
      </c>
      <c r="F435" s="26">
        <f>'Values-Valeurs'!D432</f>
        <v>0</v>
      </c>
      <c r="G435" s="26">
        <f>'Values-Valeurs'!E432</f>
        <v>0</v>
      </c>
      <c r="H435" s="16">
        <f t="shared" si="84"/>
        <v>0</v>
      </c>
      <c r="I435" s="16">
        <f t="shared" si="85"/>
        <v>0</v>
      </c>
      <c r="J435" s="17" t="e">
        <f t="shared" si="86"/>
        <v>#DIV/0!</v>
      </c>
      <c r="K435" s="17" t="e">
        <f t="shared" si="87"/>
        <v>#DIV/0!</v>
      </c>
      <c r="L435" s="18" t="e">
        <f>VLOOKUP(B435,'Table 6'!$A$2:$P$267,16,FALSE)</f>
        <v>#N/A</v>
      </c>
      <c r="M435" s="35" t="str">
        <f t="shared" si="82"/>
        <v/>
      </c>
      <c r="N435" s="35" t="str">
        <f t="shared" si="88"/>
        <v/>
      </c>
      <c r="O435" s="36" t="e">
        <f>HLOOKUP($Q$1,'Table 6'!$A$2:$P$267,B435,FALSE)</f>
        <v>#REF!</v>
      </c>
      <c r="P435" s="35" t="str">
        <f t="shared" si="83"/>
        <v/>
      </c>
      <c r="Q435" s="35" t="str">
        <f t="shared" si="89"/>
        <v/>
      </c>
    </row>
    <row r="436" spans="1:17" s="126" customFormat="1" ht="14.25" customHeight="1">
      <c r="A436" s="143" t="str">
        <f>IF('Values-Valeurs'!A433="","",'Values-Valeurs'!A433)</f>
        <v/>
      </c>
      <c r="B436" s="123" t="e">
        <f>VLOOKUP(A436,Variables!$A:$D,2,FALSE)</f>
        <v>#N/A</v>
      </c>
      <c r="C436" s="175" t="e">
        <f>VLOOKUP(A436,Variables!$A:$D,3,FALSE)</f>
        <v>#N/A</v>
      </c>
      <c r="D436" s="26">
        <f>'Values-Valeurs'!B433</f>
        <v>0</v>
      </c>
      <c r="E436" s="26">
        <f>'Values-Valeurs'!C433</f>
        <v>0</v>
      </c>
      <c r="F436" s="26">
        <f>'Values-Valeurs'!D433</f>
        <v>0</v>
      </c>
      <c r="G436" s="26">
        <f>'Values-Valeurs'!E433</f>
        <v>0</v>
      </c>
      <c r="H436" s="16">
        <f t="shared" si="84"/>
        <v>0</v>
      </c>
      <c r="I436" s="16">
        <f t="shared" si="85"/>
        <v>0</v>
      </c>
      <c r="J436" s="17" t="e">
        <f t="shared" si="86"/>
        <v>#DIV/0!</v>
      </c>
      <c r="K436" s="17" t="e">
        <f t="shared" si="87"/>
        <v>#DIV/0!</v>
      </c>
      <c r="L436" s="18" t="e">
        <f>VLOOKUP(B436,'Table 6'!$A$2:$P$267,16,FALSE)</f>
        <v>#N/A</v>
      </c>
      <c r="M436" s="35" t="str">
        <f t="shared" si="82"/>
        <v/>
      </c>
      <c r="N436" s="35" t="str">
        <f t="shared" si="88"/>
        <v/>
      </c>
      <c r="O436" s="36" t="e">
        <f>HLOOKUP($Q$1,'Table 6'!$A$2:$P$267,B436,FALSE)</f>
        <v>#REF!</v>
      </c>
      <c r="P436" s="35" t="str">
        <f t="shared" si="83"/>
        <v/>
      </c>
      <c r="Q436" s="35" t="str">
        <f t="shared" si="89"/>
        <v/>
      </c>
    </row>
  </sheetData>
  <sheetProtection sheet="1" objects="1" scenarios="1" formatCells="0" formatColumns="0" formatRows="0" deleteColumns="0" deleteRows="0" sort="0"/>
  <protectedRanges>
    <protectedRange sqref="Q1" name="Range2"/>
  </protectedRanges>
  <mergeCells count="10">
    <mergeCell ref="A3:A4"/>
    <mergeCell ref="O1:P1"/>
    <mergeCell ref="B3:B4"/>
    <mergeCell ref="C3:C4"/>
    <mergeCell ref="D3:G3"/>
    <mergeCell ref="H3:I3"/>
    <mergeCell ref="J3:K3"/>
    <mergeCell ref="L3:L4"/>
    <mergeCell ref="M3:N3"/>
    <mergeCell ref="P3:Q3"/>
  </mergeCells>
  <conditionalFormatting sqref="Q1">
    <cfRule type="containsErrors" dxfId="31" priority="15" stopIfTrue="1">
      <formula>ISERROR(Q1)</formula>
    </cfRule>
  </conditionalFormatting>
  <conditionalFormatting sqref="N4">
    <cfRule type="containsErrors" dxfId="30" priority="14" stopIfTrue="1">
      <formula>ISERROR(N4)</formula>
    </cfRule>
  </conditionalFormatting>
  <conditionalFormatting sqref="M5:M436">
    <cfRule type="cellIs" dxfId="29" priority="10" operator="equal">
      <formula>"Alert"</formula>
    </cfRule>
    <cfRule type="containsBlanks" priority="11" stopIfTrue="1">
      <formula>LEN(TRIM(M5))=0</formula>
    </cfRule>
    <cfRule type="containsText" dxfId="28" priority="12" stopIfTrue="1" operator="containsText" text="no data">
      <formula>NOT(ISERROR(SEARCH("no data",M5)))</formula>
    </cfRule>
    <cfRule type="cellIs" dxfId="27" priority="13" operator="lessThan">
      <formula>0.05</formula>
    </cfRule>
  </conditionalFormatting>
  <conditionalFormatting sqref="N5:N436">
    <cfRule type="cellIs" dxfId="26" priority="6" operator="equal">
      <formula>"Alert"</formula>
    </cfRule>
    <cfRule type="containsBlanks" priority="7" stopIfTrue="1">
      <formula>LEN(TRIM(N5))=0</formula>
    </cfRule>
    <cfRule type="containsText" dxfId="25" priority="8" stopIfTrue="1" operator="containsText" text="no data">
      <formula>NOT(ISERROR(SEARCH("no data",N5)))</formula>
    </cfRule>
    <cfRule type="cellIs" dxfId="24" priority="9" operator="lessThan">
      <formula>0.05</formula>
    </cfRule>
  </conditionalFormatting>
  <conditionalFormatting sqref="P5:Q436">
    <cfRule type="cellIs" dxfId="23" priority="2" operator="equal">
      <formula>"Alert"</formula>
    </cfRule>
    <cfRule type="containsBlanks" priority="3" stopIfTrue="1">
      <formula>LEN(TRIM(P5))=0</formula>
    </cfRule>
    <cfRule type="containsText" dxfId="22" priority="4" stopIfTrue="1" operator="containsText" text="no data">
      <formula>NOT(ISERROR(SEARCH("no data",P5)))</formula>
    </cfRule>
    <cfRule type="cellIs" dxfId="21" priority="5" operator="lessThan">
      <formula>0.05</formula>
    </cfRule>
  </conditionalFormatting>
  <conditionalFormatting sqref="N1:N1048576 Q1:Q1048576">
    <cfRule type="cellIs" dxfId="20" priority="1" operator="equal">
      <formula>"protective"</formula>
    </cfRule>
  </conditionalFormatting>
  <dataValidations count="1">
    <dataValidation type="list" allowBlank="1" showInputMessage="1" prompt="Select your P/T" sqref="Q1">
      <formula1>List</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6"/>
  <sheetViews>
    <sheetView workbookViewId="0">
      <pane ySplit="4" topLeftCell="A5" activePane="bottomLeft" state="frozen"/>
      <selection pane="bottomLeft"/>
    </sheetView>
  </sheetViews>
  <sheetFormatPr defaultColWidth="9.140625" defaultRowHeight="15"/>
  <cols>
    <col min="1" max="1" width="12.140625" style="14" customWidth="1"/>
    <col min="2" max="2" width="4.42578125" style="14" customWidth="1"/>
    <col min="3" max="3" width="32.5703125" style="176" customWidth="1"/>
    <col min="4" max="7" width="4.7109375" style="4" customWidth="1"/>
    <col min="8" max="9" width="6.140625" style="4" customWidth="1"/>
    <col min="10" max="10" width="8.140625" style="4" customWidth="1"/>
    <col min="11" max="11" width="7.7109375" style="4" customWidth="1"/>
    <col min="12" max="12" width="10.42578125" style="4" customWidth="1"/>
    <col min="13" max="13" width="8.42578125" style="4" customWidth="1"/>
    <col min="14" max="14" width="12.7109375" style="34" customWidth="1"/>
    <col min="15" max="15" width="9.85546875" style="4" customWidth="1"/>
    <col min="16" max="16" width="9.140625" style="4" customWidth="1"/>
    <col min="17" max="17" width="13.7109375" style="4" customWidth="1"/>
    <col min="18" max="18" width="9.140625" style="4"/>
    <col min="19" max="19" width="19.5703125" style="4" customWidth="1"/>
    <col min="20" max="16384" width="9.140625" style="4"/>
  </cols>
  <sheetData>
    <row r="1" spans="1:18" s="13" customFormat="1" ht="31.5" customHeight="1">
      <c r="A1" s="12"/>
      <c r="B1" s="12"/>
      <c r="C1" s="173" t="s">
        <v>592</v>
      </c>
      <c r="D1" s="62"/>
      <c r="E1" s="62"/>
      <c r="F1" s="62"/>
      <c r="G1" s="62"/>
      <c r="H1" s="62"/>
      <c r="I1" s="62"/>
      <c r="J1" s="62"/>
      <c r="K1" s="62"/>
      <c r="L1" s="62"/>
      <c r="M1" s="62"/>
      <c r="N1" s="30"/>
      <c r="O1" s="161" t="s">
        <v>570</v>
      </c>
      <c r="P1" s="161"/>
      <c r="Q1" s="104" t="s">
        <v>284</v>
      </c>
    </row>
    <row r="2" spans="1:18" s="13" customFormat="1" ht="12.75" customHeight="1">
      <c r="A2" s="12"/>
      <c r="B2" s="12"/>
      <c r="C2" s="177"/>
      <c r="E2" s="118"/>
      <c r="F2" s="118"/>
      <c r="G2" s="118"/>
      <c r="H2" s="118"/>
      <c r="I2" s="118"/>
      <c r="J2" s="118"/>
      <c r="K2" s="118"/>
      <c r="L2" s="118"/>
      <c r="M2" s="118"/>
      <c r="N2" s="31"/>
      <c r="P2" s="108" t="s">
        <v>578</v>
      </c>
      <c r="Q2" s="112">
        <f>VLOOKUP(Q1,PTs!B1:C14,2,FALSE)</f>
        <v>1273</v>
      </c>
    </row>
    <row r="3" spans="1:18" s="13" customFormat="1" ht="15" customHeight="1">
      <c r="A3" s="168" t="s">
        <v>595</v>
      </c>
      <c r="B3" s="169" t="s">
        <v>555</v>
      </c>
      <c r="C3" s="166" t="s">
        <v>556</v>
      </c>
      <c r="D3" s="159" t="s">
        <v>560</v>
      </c>
      <c r="E3" s="159"/>
      <c r="F3" s="159"/>
      <c r="G3" s="159"/>
      <c r="H3" s="159" t="s">
        <v>579</v>
      </c>
      <c r="I3" s="159"/>
      <c r="J3" s="159" t="s">
        <v>5</v>
      </c>
      <c r="K3" s="159"/>
      <c r="L3" s="164" t="s">
        <v>591</v>
      </c>
      <c r="M3" s="160" t="s">
        <v>565</v>
      </c>
      <c r="N3" s="160"/>
      <c r="O3" s="106" t="s">
        <v>577</v>
      </c>
      <c r="P3" s="160" t="s">
        <v>565</v>
      </c>
      <c r="Q3" s="160"/>
    </row>
    <row r="4" spans="1:18" s="13" customFormat="1" ht="38.25">
      <c r="A4" s="168"/>
      <c r="B4" s="169"/>
      <c r="C4" s="167"/>
      <c r="D4" s="65" t="s">
        <v>557</v>
      </c>
      <c r="E4" s="65" t="s">
        <v>549</v>
      </c>
      <c r="F4" s="65" t="s">
        <v>558</v>
      </c>
      <c r="G4" s="65" t="s">
        <v>559</v>
      </c>
      <c r="H4" s="65" t="s">
        <v>561</v>
      </c>
      <c r="I4" s="65" t="s">
        <v>562</v>
      </c>
      <c r="J4" s="65" t="s">
        <v>563</v>
      </c>
      <c r="K4" s="65" t="s">
        <v>564</v>
      </c>
      <c r="L4" s="165"/>
      <c r="M4" s="65" t="s">
        <v>566</v>
      </c>
      <c r="N4" s="66" t="s">
        <v>567</v>
      </c>
      <c r="O4" s="119" t="str">
        <f>CONCATENATE(Q1,"          (n=",Q2,")")</f>
        <v>C.-B.          (n=1273)</v>
      </c>
      <c r="P4" s="65" t="s">
        <v>566</v>
      </c>
      <c r="Q4" s="66" t="s">
        <v>567</v>
      </c>
    </row>
    <row r="5" spans="1:18" s="124" customFormat="1" ht="14.25" customHeight="1">
      <c r="A5" s="143" t="str">
        <f>IF('Values-Valeurs'!A2="","",'Values-Valeurs'!A2)</f>
        <v/>
      </c>
      <c r="B5" s="123" t="e">
        <f>VLOOKUP(A5,Variables!$A:$D,2,FALSE)</f>
        <v>#N/A</v>
      </c>
      <c r="C5" s="175" t="e">
        <f>VLOOKUP(A5,Variables!$A:$D,4,FALSE)</f>
        <v>#N/A</v>
      </c>
      <c r="D5" s="26">
        <f>'Values-Valeurs'!B2</f>
        <v>0</v>
      </c>
      <c r="E5" s="26">
        <f>'Values-Valeurs'!C2</f>
        <v>0</v>
      </c>
      <c r="F5" s="26">
        <f>'Values-Valeurs'!D2</f>
        <v>0</v>
      </c>
      <c r="G5" s="26">
        <f>'Values-Valeurs'!E2</f>
        <v>0</v>
      </c>
      <c r="H5" s="16">
        <f>D5+E5</f>
        <v>0</v>
      </c>
      <c r="I5" s="16">
        <f>D5+E5+F5</f>
        <v>0</v>
      </c>
      <c r="J5" s="17" t="e">
        <f>IF((COUNTA(D5)=0),0,(D5)/(D5+F5))</f>
        <v>#DIV/0!</v>
      </c>
      <c r="K5" s="17" t="e">
        <f>IF((COUNTA(D5:E5)=0),0,(D5+E5)/(D5+E5+F5))</f>
        <v>#DIV/0!</v>
      </c>
      <c r="L5" s="18" t="e">
        <f>VLOOKUP(B5,'Tableau 6'!$A$2:$P$267,16,FALSE)</f>
        <v>#N/A</v>
      </c>
      <c r="M5" s="35" t="str">
        <f>IF(I5=0,"",IF(L5="no data","",((IF(AND($H5&lt;=$I5,$H5&gt;=0),BINOMDIST($H5,$I5,L5/100,0),"")))))</f>
        <v/>
      </c>
      <c r="N5" s="35" t="str">
        <f>IF(I5=0,"",(IF(AND(M5&lt;=0.05,K5*100&gt;L5),"Alert",IF(AND(M5&lt;=0.05,K5*100&lt;L5),"protective",""))))</f>
        <v/>
      </c>
      <c r="O5" s="36" t="e">
        <f>HLOOKUP($Q$1,'Tableau 6'!$A$2:$P$267,B5,FALSE)</f>
        <v>#REF!</v>
      </c>
      <c r="P5" s="35" t="str">
        <f>IF(I5=0,"",IF(O5="no data","",(IF(AND($H5&lt;=$I5,$H5&gt;=0),BINOMDIST($H5,$I5,O5/100,0),""))))</f>
        <v/>
      </c>
      <c r="Q5" s="35" t="str">
        <f>IF(I5=0,"",(IF(AND(P5&lt;=0.05,K5*100&gt;O5),"Alert",IF(AND(P5&lt;=0.05,K5*100&lt;O5),"protective",""))))</f>
        <v/>
      </c>
    </row>
    <row r="6" spans="1:18" s="124" customFormat="1" ht="14.25" customHeight="1">
      <c r="A6" s="143" t="str">
        <f>IF('Values-Valeurs'!A3="","",'Values-Valeurs'!A3)</f>
        <v/>
      </c>
      <c r="B6" s="123" t="e">
        <f>VLOOKUP(A6,Variables!$A:$D,2,FALSE)</f>
        <v>#N/A</v>
      </c>
      <c r="C6" s="175" t="e">
        <f>VLOOKUP(A6,Variables!$A:$D,4,FALSE)</f>
        <v>#N/A</v>
      </c>
      <c r="D6" s="26">
        <f>'Values-Valeurs'!B3</f>
        <v>0</v>
      </c>
      <c r="E6" s="26">
        <f>'Values-Valeurs'!C3</f>
        <v>0</v>
      </c>
      <c r="F6" s="26">
        <f>'Values-Valeurs'!D3</f>
        <v>0</v>
      </c>
      <c r="G6" s="26">
        <f>'Values-Valeurs'!E3</f>
        <v>0</v>
      </c>
      <c r="H6" s="16">
        <f t="shared" ref="H6:H69" si="0">D6+E6</f>
        <v>0</v>
      </c>
      <c r="I6" s="16">
        <f t="shared" ref="I6:I69" si="1">D6+E6+F6</f>
        <v>0</v>
      </c>
      <c r="J6" s="17" t="e">
        <f t="shared" ref="J6:J69" si="2">IF((COUNTA(D6)=0),0,(D6)/(D6+F6))</f>
        <v>#DIV/0!</v>
      </c>
      <c r="K6" s="17" t="e">
        <f t="shared" ref="K6:K69" si="3">IF((COUNTA(D6:E6)=0),0,(D6+E6)/(D6+E6+F6))</f>
        <v>#DIV/0!</v>
      </c>
      <c r="L6" s="18" t="e">
        <f>VLOOKUP(B6,'Tableau 6'!$A$2:$P$267,16,FALSE)</f>
        <v>#N/A</v>
      </c>
      <c r="M6" s="35" t="str">
        <f t="shared" ref="M6:M69" si="4">IF(I6=0,"",IF(L6="no data","",((IF(AND($H6&lt;=$I6,$H6&gt;=0),BINOMDIST($H6,$I6,L6/100,0),"")))))</f>
        <v/>
      </c>
      <c r="N6" s="35" t="str">
        <f t="shared" ref="N6:N69" si="5">IF(I6=0,"",(IF(AND(M6&lt;=0.05,K6*100&gt;L6),"Alert",IF(AND(M6&lt;=0.05,K6*100&lt;L6),"protective",""))))</f>
        <v/>
      </c>
      <c r="O6" s="36" t="e">
        <f>HLOOKUP($Q$1,'Tableau 6'!$A$2:$P$267,B6,FALSE)</f>
        <v>#REF!</v>
      </c>
      <c r="P6" s="35" t="str">
        <f t="shared" ref="P6:P69" si="6">IF(I6=0,"",IF(O6="no data","",(IF(AND($H6&lt;=$I6,$H6&gt;=0),BINOMDIST($H6,$I6,O6/100,0),""))))</f>
        <v/>
      </c>
      <c r="Q6" s="35" t="str">
        <f t="shared" ref="Q6:Q69" si="7">IF(I6=0,"",(IF(AND(P6&lt;=0.05,K6*100&gt;O6),"Alert",IF(AND(P6&lt;=0.05,K6*100&lt;O6),"protective",""))))</f>
        <v/>
      </c>
    </row>
    <row r="7" spans="1:18" s="124" customFormat="1" ht="14.25" customHeight="1">
      <c r="A7" s="143" t="str">
        <f>IF('Values-Valeurs'!A4="","",'Values-Valeurs'!A4)</f>
        <v/>
      </c>
      <c r="B7" s="123" t="e">
        <f>VLOOKUP(A7,Variables!$A:$D,2,FALSE)</f>
        <v>#N/A</v>
      </c>
      <c r="C7" s="175" t="e">
        <f>VLOOKUP(A7,Variables!$A:$D,4,FALSE)</f>
        <v>#N/A</v>
      </c>
      <c r="D7" s="26">
        <f>'Values-Valeurs'!B4</f>
        <v>0</v>
      </c>
      <c r="E7" s="26">
        <f>'Values-Valeurs'!C4</f>
        <v>0</v>
      </c>
      <c r="F7" s="26">
        <f>'Values-Valeurs'!D4</f>
        <v>0</v>
      </c>
      <c r="G7" s="26">
        <f>'Values-Valeurs'!E4</f>
        <v>0</v>
      </c>
      <c r="H7" s="16">
        <f t="shared" si="0"/>
        <v>0</v>
      </c>
      <c r="I7" s="16">
        <f t="shared" si="1"/>
        <v>0</v>
      </c>
      <c r="J7" s="17" t="e">
        <f t="shared" si="2"/>
        <v>#DIV/0!</v>
      </c>
      <c r="K7" s="17" t="e">
        <f t="shared" si="3"/>
        <v>#DIV/0!</v>
      </c>
      <c r="L7" s="18" t="e">
        <f>VLOOKUP(B7,'Tableau 6'!$A$2:$P$267,16,FALSE)</f>
        <v>#N/A</v>
      </c>
      <c r="M7" s="35" t="str">
        <f t="shared" si="4"/>
        <v/>
      </c>
      <c r="N7" s="35" t="str">
        <f t="shared" si="5"/>
        <v/>
      </c>
      <c r="O7" s="36" t="e">
        <f>HLOOKUP($Q$1,'Tableau 6'!$A$2:$P$267,B7,FALSE)</f>
        <v>#REF!</v>
      </c>
      <c r="P7" s="35" t="str">
        <f t="shared" si="6"/>
        <v/>
      </c>
      <c r="Q7" s="35" t="str">
        <f t="shared" si="7"/>
        <v/>
      </c>
      <c r="R7" s="5"/>
    </row>
    <row r="8" spans="1:18" s="124" customFormat="1" ht="14.25" customHeight="1">
      <c r="A8" s="143" t="str">
        <f>IF('Values-Valeurs'!A5="","",'Values-Valeurs'!A5)</f>
        <v/>
      </c>
      <c r="B8" s="123" t="e">
        <f>VLOOKUP(A8,Variables!$A:$D,2,FALSE)</f>
        <v>#N/A</v>
      </c>
      <c r="C8" s="175" t="e">
        <f>VLOOKUP(A8,Variables!$A:$D,4,FALSE)</f>
        <v>#N/A</v>
      </c>
      <c r="D8" s="26">
        <f>'Values-Valeurs'!B5</f>
        <v>0</v>
      </c>
      <c r="E8" s="26">
        <f>'Values-Valeurs'!C5</f>
        <v>0</v>
      </c>
      <c r="F8" s="26">
        <f>'Values-Valeurs'!D5</f>
        <v>0</v>
      </c>
      <c r="G8" s="26">
        <f>'Values-Valeurs'!E5</f>
        <v>0</v>
      </c>
      <c r="H8" s="16">
        <f t="shared" si="0"/>
        <v>0</v>
      </c>
      <c r="I8" s="16">
        <f t="shared" si="1"/>
        <v>0</v>
      </c>
      <c r="J8" s="17" t="e">
        <f t="shared" si="2"/>
        <v>#DIV/0!</v>
      </c>
      <c r="K8" s="17" t="e">
        <f t="shared" si="3"/>
        <v>#DIV/0!</v>
      </c>
      <c r="L8" s="18" t="e">
        <f>VLOOKUP(B8,'Tableau 6'!$A$2:$P$267,16,FALSE)</f>
        <v>#N/A</v>
      </c>
      <c r="M8" s="35" t="str">
        <f t="shared" si="4"/>
        <v/>
      </c>
      <c r="N8" s="35" t="str">
        <f t="shared" si="5"/>
        <v/>
      </c>
      <c r="O8" s="36" t="e">
        <f>HLOOKUP($Q$1,'Tableau 6'!$A$2:$P$267,B8,FALSE)</f>
        <v>#REF!</v>
      </c>
      <c r="P8" s="35" t="str">
        <f t="shared" si="6"/>
        <v/>
      </c>
      <c r="Q8" s="35" t="str">
        <f t="shared" si="7"/>
        <v/>
      </c>
      <c r="R8" s="5"/>
    </row>
    <row r="9" spans="1:18" s="124" customFormat="1" ht="14.25" customHeight="1">
      <c r="A9" s="143" t="str">
        <f>IF('Values-Valeurs'!A6="","",'Values-Valeurs'!A6)</f>
        <v/>
      </c>
      <c r="B9" s="123" t="e">
        <f>VLOOKUP(A9,Variables!$A:$D,2,FALSE)</f>
        <v>#N/A</v>
      </c>
      <c r="C9" s="175" t="e">
        <f>VLOOKUP(A9,Variables!$A:$D,4,FALSE)</f>
        <v>#N/A</v>
      </c>
      <c r="D9" s="26">
        <f>'Values-Valeurs'!B6</f>
        <v>0</v>
      </c>
      <c r="E9" s="26">
        <f>'Values-Valeurs'!C6</f>
        <v>0</v>
      </c>
      <c r="F9" s="26">
        <f>'Values-Valeurs'!D6</f>
        <v>0</v>
      </c>
      <c r="G9" s="26">
        <f>'Values-Valeurs'!E6</f>
        <v>0</v>
      </c>
      <c r="H9" s="16">
        <f t="shared" si="0"/>
        <v>0</v>
      </c>
      <c r="I9" s="16">
        <f t="shared" si="1"/>
        <v>0</v>
      </c>
      <c r="J9" s="17" t="e">
        <f t="shared" si="2"/>
        <v>#DIV/0!</v>
      </c>
      <c r="K9" s="17" t="e">
        <f t="shared" si="3"/>
        <v>#DIV/0!</v>
      </c>
      <c r="L9" s="18" t="e">
        <f>VLOOKUP(B9,'Tableau 6'!$A$2:$P$267,16,FALSE)</f>
        <v>#N/A</v>
      </c>
      <c r="M9" s="35" t="str">
        <f t="shared" si="4"/>
        <v/>
      </c>
      <c r="N9" s="35" t="str">
        <f t="shared" si="5"/>
        <v/>
      </c>
      <c r="O9" s="36" t="e">
        <f>HLOOKUP($Q$1,'Tableau 6'!$A$2:$P$267,B9,FALSE)</f>
        <v>#REF!</v>
      </c>
      <c r="P9" s="35" t="str">
        <f t="shared" si="6"/>
        <v/>
      </c>
      <c r="Q9" s="35" t="str">
        <f t="shared" si="7"/>
        <v/>
      </c>
      <c r="R9" s="5"/>
    </row>
    <row r="10" spans="1:18" s="124" customFormat="1" ht="14.25" customHeight="1">
      <c r="A10" s="143" t="str">
        <f>IF('Values-Valeurs'!A7="","",'Values-Valeurs'!A7)</f>
        <v/>
      </c>
      <c r="B10" s="123" t="e">
        <f>VLOOKUP(A10,Variables!$A:$D,2,FALSE)</f>
        <v>#N/A</v>
      </c>
      <c r="C10" s="175" t="e">
        <f>VLOOKUP(A10,Variables!$A:$D,4,FALSE)</f>
        <v>#N/A</v>
      </c>
      <c r="D10" s="26">
        <f>'Values-Valeurs'!B7</f>
        <v>0</v>
      </c>
      <c r="E10" s="26">
        <f>'Values-Valeurs'!C7</f>
        <v>0</v>
      </c>
      <c r="F10" s="26">
        <f>'Values-Valeurs'!D7</f>
        <v>0</v>
      </c>
      <c r="G10" s="26">
        <f>'Values-Valeurs'!E7</f>
        <v>0</v>
      </c>
      <c r="H10" s="16">
        <f t="shared" si="0"/>
        <v>0</v>
      </c>
      <c r="I10" s="16">
        <f t="shared" si="1"/>
        <v>0</v>
      </c>
      <c r="J10" s="17" t="e">
        <f t="shared" si="2"/>
        <v>#DIV/0!</v>
      </c>
      <c r="K10" s="17" t="e">
        <f t="shared" si="3"/>
        <v>#DIV/0!</v>
      </c>
      <c r="L10" s="18" t="e">
        <f>VLOOKUP(B10,'Tableau 6'!$A$2:$P$267,16,FALSE)</f>
        <v>#N/A</v>
      </c>
      <c r="M10" s="35" t="str">
        <f t="shared" si="4"/>
        <v/>
      </c>
      <c r="N10" s="35" t="str">
        <f t="shared" si="5"/>
        <v/>
      </c>
      <c r="O10" s="36" t="e">
        <f>HLOOKUP($Q$1,'Tableau 6'!$A$2:$P$267,B10,FALSE)</f>
        <v>#REF!</v>
      </c>
      <c r="P10" s="35" t="str">
        <f t="shared" si="6"/>
        <v/>
      </c>
      <c r="Q10" s="35" t="str">
        <f t="shared" si="7"/>
        <v/>
      </c>
      <c r="R10" s="5"/>
    </row>
    <row r="11" spans="1:18" s="124" customFormat="1" ht="14.25" customHeight="1">
      <c r="A11" s="143" t="str">
        <f>IF('Values-Valeurs'!A8="","",'Values-Valeurs'!A8)</f>
        <v/>
      </c>
      <c r="B11" s="123" t="e">
        <f>VLOOKUP(A11,Variables!$A:$D,2,FALSE)</f>
        <v>#N/A</v>
      </c>
      <c r="C11" s="175" t="e">
        <f>VLOOKUP(A11,Variables!$A:$D,4,FALSE)</f>
        <v>#N/A</v>
      </c>
      <c r="D11" s="26">
        <f>'Values-Valeurs'!B8</f>
        <v>0</v>
      </c>
      <c r="E11" s="26">
        <f>'Values-Valeurs'!C8</f>
        <v>0</v>
      </c>
      <c r="F11" s="26">
        <f>'Values-Valeurs'!D8</f>
        <v>0</v>
      </c>
      <c r="G11" s="26">
        <f>'Values-Valeurs'!E8</f>
        <v>0</v>
      </c>
      <c r="H11" s="16">
        <f t="shared" si="0"/>
        <v>0</v>
      </c>
      <c r="I11" s="16">
        <f t="shared" si="1"/>
        <v>0</v>
      </c>
      <c r="J11" s="17" t="e">
        <f t="shared" si="2"/>
        <v>#DIV/0!</v>
      </c>
      <c r="K11" s="17" t="e">
        <f t="shared" si="3"/>
        <v>#DIV/0!</v>
      </c>
      <c r="L11" s="18" t="e">
        <f>VLOOKUP(B11,'Tableau 6'!$A$2:$P$267,16,FALSE)</f>
        <v>#N/A</v>
      </c>
      <c r="M11" s="35" t="str">
        <f t="shared" si="4"/>
        <v/>
      </c>
      <c r="N11" s="35" t="str">
        <f t="shared" si="5"/>
        <v/>
      </c>
      <c r="O11" s="36" t="e">
        <f>HLOOKUP($Q$1,'Tableau 6'!$A$2:$P$267,B11,FALSE)</f>
        <v>#REF!</v>
      </c>
      <c r="P11" s="35" t="str">
        <f t="shared" si="6"/>
        <v/>
      </c>
      <c r="Q11" s="35" t="str">
        <f t="shared" si="7"/>
        <v/>
      </c>
      <c r="R11" s="5"/>
    </row>
    <row r="12" spans="1:18" s="124" customFormat="1" ht="14.25" customHeight="1">
      <c r="A12" s="143" t="str">
        <f>IF('Values-Valeurs'!A9="","",'Values-Valeurs'!A9)</f>
        <v/>
      </c>
      <c r="B12" s="123" t="e">
        <f>VLOOKUP(A12,Variables!$A:$D,2,FALSE)</f>
        <v>#N/A</v>
      </c>
      <c r="C12" s="175" t="e">
        <f>VLOOKUP(A12,Variables!$A:$D,4,FALSE)</f>
        <v>#N/A</v>
      </c>
      <c r="D12" s="26">
        <f>'Values-Valeurs'!B9</f>
        <v>0</v>
      </c>
      <c r="E12" s="26">
        <f>'Values-Valeurs'!C9</f>
        <v>0</v>
      </c>
      <c r="F12" s="26">
        <f>'Values-Valeurs'!D9</f>
        <v>0</v>
      </c>
      <c r="G12" s="26">
        <f>'Values-Valeurs'!E9</f>
        <v>0</v>
      </c>
      <c r="H12" s="16">
        <f t="shared" si="0"/>
        <v>0</v>
      </c>
      <c r="I12" s="16">
        <f t="shared" si="1"/>
        <v>0</v>
      </c>
      <c r="J12" s="17" t="e">
        <f t="shared" si="2"/>
        <v>#DIV/0!</v>
      </c>
      <c r="K12" s="17" t="e">
        <f t="shared" si="3"/>
        <v>#DIV/0!</v>
      </c>
      <c r="L12" s="18" t="e">
        <f>VLOOKUP(B12,'Tableau 6'!$A$2:$P$267,16,FALSE)</f>
        <v>#N/A</v>
      </c>
      <c r="M12" s="35" t="str">
        <f t="shared" si="4"/>
        <v/>
      </c>
      <c r="N12" s="35" t="str">
        <f t="shared" si="5"/>
        <v/>
      </c>
      <c r="O12" s="36" t="e">
        <f>HLOOKUP($Q$1,'Tableau 6'!$A$2:$P$267,B12,FALSE)</f>
        <v>#REF!</v>
      </c>
      <c r="P12" s="35" t="str">
        <f t="shared" si="6"/>
        <v/>
      </c>
      <c r="Q12" s="35" t="str">
        <f t="shared" si="7"/>
        <v/>
      </c>
      <c r="R12" s="5"/>
    </row>
    <row r="13" spans="1:18" s="124" customFormat="1" ht="14.25" customHeight="1">
      <c r="A13" s="143" t="str">
        <f>IF('Values-Valeurs'!A10="","",'Values-Valeurs'!A10)</f>
        <v/>
      </c>
      <c r="B13" s="123" t="e">
        <f>VLOOKUP(A13,Variables!$A:$D,2,FALSE)</f>
        <v>#N/A</v>
      </c>
      <c r="C13" s="175" t="e">
        <f>VLOOKUP(A13,Variables!$A:$D,4,FALSE)</f>
        <v>#N/A</v>
      </c>
      <c r="D13" s="26">
        <f>'Values-Valeurs'!B10</f>
        <v>0</v>
      </c>
      <c r="E13" s="26">
        <f>'Values-Valeurs'!C10</f>
        <v>0</v>
      </c>
      <c r="F13" s="26">
        <f>'Values-Valeurs'!D10</f>
        <v>0</v>
      </c>
      <c r="G13" s="26">
        <f>'Values-Valeurs'!E10</f>
        <v>0</v>
      </c>
      <c r="H13" s="16">
        <f t="shared" si="0"/>
        <v>0</v>
      </c>
      <c r="I13" s="16">
        <f t="shared" si="1"/>
        <v>0</v>
      </c>
      <c r="J13" s="17" t="e">
        <f t="shared" si="2"/>
        <v>#DIV/0!</v>
      </c>
      <c r="K13" s="17" t="e">
        <f t="shared" si="3"/>
        <v>#DIV/0!</v>
      </c>
      <c r="L13" s="18" t="e">
        <f>VLOOKUP(B13,'Tableau 6'!$A$2:$P$267,16,FALSE)</f>
        <v>#N/A</v>
      </c>
      <c r="M13" s="35" t="str">
        <f t="shared" si="4"/>
        <v/>
      </c>
      <c r="N13" s="35" t="str">
        <f t="shared" si="5"/>
        <v/>
      </c>
      <c r="O13" s="36" t="e">
        <f>HLOOKUP($Q$1,'Tableau 6'!$A$2:$P$267,B13,FALSE)</f>
        <v>#REF!</v>
      </c>
      <c r="P13" s="35" t="str">
        <f t="shared" si="6"/>
        <v/>
      </c>
      <c r="Q13" s="35" t="str">
        <f t="shared" si="7"/>
        <v/>
      </c>
      <c r="R13" s="5"/>
    </row>
    <row r="14" spans="1:18" s="124" customFormat="1" ht="14.25" customHeight="1">
      <c r="A14" s="143" t="str">
        <f>IF('Values-Valeurs'!A11="","",'Values-Valeurs'!A11)</f>
        <v/>
      </c>
      <c r="B14" s="123" t="e">
        <f>VLOOKUP(A14,Variables!$A:$D,2,FALSE)</f>
        <v>#N/A</v>
      </c>
      <c r="C14" s="175" t="e">
        <f>VLOOKUP(A14,Variables!$A:$D,4,FALSE)</f>
        <v>#N/A</v>
      </c>
      <c r="D14" s="26">
        <f>'Values-Valeurs'!B11</f>
        <v>0</v>
      </c>
      <c r="E14" s="26">
        <f>'Values-Valeurs'!C11</f>
        <v>0</v>
      </c>
      <c r="F14" s="26">
        <f>'Values-Valeurs'!D11</f>
        <v>0</v>
      </c>
      <c r="G14" s="26">
        <f>'Values-Valeurs'!E11</f>
        <v>0</v>
      </c>
      <c r="H14" s="16">
        <f t="shared" si="0"/>
        <v>0</v>
      </c>
      <c r="I14" s="16">
        <f t="shared" si="1"/>
        <v>0</v>
      </c>
      <c r="J14" s="17" t="e">
        <f t="shared" si="2"/>
        <v>#DIV/0!</v>
      </c>
      <c r="K14" s="17" t="e">
        <f t="shared" si="3"/>
        <v>#DIV/0!</v>
      </c>
      <c r="L14" s="18" t="e">
        <f>VLOOKUP(B14,'Tableau 6'!$A$2:$P$267,16,FALSE)</f>
        <v>#N/A</v>
      </c>
      <c r="M14" s="35" t="str">
        <f t="shared" si="4"/>
        <v/>
      </c>
      <c r="N14" s="35" t="str">
        <f t="shared" si="5"/>
        <v/>
      </c>
      <c r="O14" s="36" t="e">
        <f>HLOOKUP($Q$1,'Tableau 6'!$A$2:$P$267,B14,FALSE)</f>
        <v>#REF!</v>
      </c>
      <c r="P14" s="35" t="str">
        <f t="shared" si="6"/>
        <v/>
      </c>
      <c r="Q14" s="35" t="str">
        <f t="shared" si="7"/>
        <v/>
      </c>
      <c r="R14" s="5"/>
    </row>
    <row r="15" spans="1:18" s="124" customFormat="1" ht="14.25" customHeight="1">
      <c r="A15" s="143" t="str">
        <f>IF('Values-Valeurs'!A12="","",'Values-Valeurs'!A12)</f>
        <v/>
      </c>
      <c r="B15" s="123" t="e">
        <f>VLOOKUP(A15,Variables!$A:$D,2,FALSE)</f>
        <v>#N/A</v>
      </c>
      <c r="C15" s="175" t="e">
        <f>VLOOKUP(A15,Variables!$A:$D,4,FALSE)</f>
        <v>#N/A</v>
      </c>
      <c r="D15" s="26">
        <f>'Values-Valeurs'!B12</f>
        <v>0</v>
      </c>
      <c r="E15" s="26">
        <f>'Values-Valeurs'!C12</f>
        <v>0</v>
      </c>
      <c r="F15" s="26">
        <f>'Values-Valeurs'!D12</f>
        <v>0</v>
      </c>
      <c r="G15" s="26">
        <f>'Values-Valeurs'!E12</f>
        <v>0</v>
      </c>
      <c r="H15" s="16">
        <f t="shared" si="0"/>
        <v>0</v>
      </c>
      <c r="I15" s="16">
        <f t="shared" si="1"/>
        <v>0</v>
      </c>
      <c r="J15" s="17" t="e">
        <f t="shared" si="2"/>
        <v>#DIV/0!</v>
      </c>
      <c r="K15" s="17" t="e">
        <f t="shared" si="3"/>
        <v>#DIV/0!</v>
      </c>
      <c r="L15" s="18" t="e">
        <f>VLOOKUP(B15,'Tableau 6'!$A$2:$P$267,16,FALSE)</f>
        <v>#N/A</v>
      </c>
      <c r="M15" s="35" t="str">
        <f t="shared" si="4"/>
        <v/>
      </c>
      <c r="N15" s="35" t="str">
        <f t="shared" si="5"/>
        <v/>
      </c>
      <c r="O15" s="36" t="e">
        <f>HLOOKUP($Q$1,'Tableau 6'!$A$2:$P$267,B15,FALSE)</f>
        <v>#REF!</v>
      </c>
      <c r="P15" s="35" t="str">
        <f t="shared" si="6"/>
        <v/>
      </c>
      <c r="Q15" s="35" t="str">
        <f t="shared" si="7"/>
        <v/>
      </c>
      <c r="R15" s="5"/>
    </row>
    <row r="16" spans="1:18" s="124" customFormat="1" ht="14.25" customHeight="1">
      <c r="A16" s="143" t="str">
        <f>IF('Values-Valeurs'!A13="","",'Values-Valeurs'!A13)</f>
        <v/>
      </c>
      <c r="B16" s="123" t="e">
        <f>VLOOKUP(A16,Variables!$A:$D,2,FALSE)</f>
        <v>#N/A</v>
      </c>
      <c r="C16" s="175" t="e">
        <f>VLOOKUP(A16,Variables!$A:$D,4,FALSE)</f>
        <v>#N/A</v>
      </c>
      <c r="D16" s="26">
        <f>'Values-Valeurs'!B13</f>
        <v>0</v>
      </c>
      <c r="E16" s="26">
        <f>'Values-Valeurs'!C13</f>
        <v>0</v>
      </c>
      <c r="F16" s="26">
        <f>'Values-Valeurs'!D13</f>
        <v>0</v>
      </c>
      <c r="G16" s="26">
        <f>'Values-Valeurs'!E13</f>
        <v>0</v>
      </c>
      <c r="H16" s="16">
        <f t="shared" si="0"/>
        <v>0</v>
      </c>
      <c r="I16" s="16">
        <f t="shared" si="1"/>
        <v>0</v>
      </c>
      <c r="J16" s="17" t="e">
        <f t="shared" si="2"/>
        <v>#DIV/0!</v>
      </c>
      <c r="K16" s="17" t="e">
        <f t="shared" si="3"/>
        <v>#DIV/0!</v>
      </c>
      <c r="L16" s="18" t="e">
        <f>VLOOKUP(B16,'Tableau 6'!$A$2:$P$267,16,FALSE)</f>
        <v>#N/A</v>
      </c>
      <c r="M16" s="35" t="str">
        <f t="shared" si="4"/>
        <v/>
      </c>
      <c r="N16" s="35" t="str">
        <f t="shared" si="5"/>
        <v/>
      </c>
      <c r="O16" s="36" t="e">
        <f>HLOOKUP($Q$1,'Tableau 6'!$A$2:$P$267,B16,FALSE)</f>
        <v>#REF!</v>
      </c>
      <c r="P16" s="35" t="str">
        <f t="shared" si="6"/>
        <v/>
      </c>
      <c r="Q16" s="35" t="str">
        <f t="shared" si="7"/>
        <v/>
      </c>
      <c r="R16" s="5"/>
    </row>
    <row r="17" spans="1:25" s="124" customFormat="1" ht="14.25" customHeight="1">
      <c r="A17" s="143" t="str">
        <f>IF('Values-Valeurs'!A14="","",'Values-Valeurs'!A14)</f>
        <v/>
      </c>
      <c r="B17" s="123" t="e">
        <f>VLOOKUP(A17,Variables!$A:$D,2,FALSE)</f>
        <v>#N/A</v>
      </c>
      <c r="C17" s="175" t="e">
        <f>VLOOKUP(A17,Variables!$A:$D,4,FALSE)</f>
        <v>#N/A</v>
      </c>
      <c r="D17" s="26">
        <f>'Values-Valeurs'!B14</f>
        <v>0</v>
      </c>
      <c r="E17" s="26">
        <f>'Values-Valeurs'!C14</f>
        <v>0</v>
      </c>
      <c r="F17" s="26">
        <f>'Values-Valeurs'!D14</f>
        <v>0</v>
      </c>
      <c r="G17" s="26">
        <f>'Values-Valeurs'!E14</f>
        <v>0</v>
      </c>
      <c r="H17" s="16">
        <f t="shared" si="0"/>
        <v>0</v>
      </c>
      <c r="I17" s="16">
        <f t="shared" si="1"/>
        <v>0</v>
      </c>
      <c r="J17" s="17" t="e">
        <f t="shared" si="2"/>
        <v>#DIV/0!</v>
      </c>
      <c r="K17" s="17" t="e">
        <f t="shared" si="3"/>
        <v>#DIV/0!</v>
      </c>
      <c r="L17" s="18" t="e">
        <f>VLOOKUP(B17,'Tableau 6'!$A$2:$P$267,16,FALSE)</f>
        <v>#N/A</v>
      </c>
      <c r="M17" s="35" t="str">
        <f t="shared" si="4"/>
        <v/>
      </c>
      <c r="N17" s="35" t="str">
        <f t="shared" si="5"/>
        <v/>
      </c>
      <c r="O17" s="36" t="e">
        <f>HLOOKUP($Q$1,'Tableau 6'!$A$2:$P$267,B17,FALSE)</f>
        <v>#REF!</v>
      </c>
      <c r="P17" s="35" t="str">
        <f t="shared" si="6"/>
        <v/>
      </c>
      <c r="Q17" s="35" t="str">
        <f t="shared" si="7"/>
        <v/>
      </c>
      <c r="R17" s="5"/>
      <c r="S17" s="125"/>
    </row>
    <row r="18" spans="1:25" s="124" customFormat="1" ht="14.25" customHeight="1">
      <c r="A18" s="143" t="str">
        <f>IF('Values-Valeurs'!A15="","",'Values-Valeurs'!A15)</f>
        <v/>
      </c>
      <c r="B18" s="123" t="e">
        <f>VLOOKUP(A18,Variables!$A:$D,2,FALSE)</f>
        <v>#N/A</v>
      </c>
      <c r="C18" s="175" t="e">
        <f>VLOOKUP(A18,Variables!$A:$D,4,FALSE)</f>
        <v>#N/A</v>
      </c>
      <c r="D18" s="26">
        <f>'Values-Valeurs'!B15</f>
        <v>0</v>
      </c>
      <c r="E18" s="26">
        <f>'Values-Valeurs'!C15</f>
        <v>0</v>
      </c>
      <c r="F18" s="26">
        <f>'Values-Valeurs'!D15</f>
        <v>0</v>
      </c>
      <c r="G18" s="26">
        <f>'Values-Valeurs'!E15</f>
        <v>0</v>
      </c>
      <c r="H18" s="16">
        <f t="shared" si="0"/>
        <v>0</v>
      </c>
      <c r="I18" s="16">
        <f t="shared" si="1"/>
        <v>0</v>
      </c>
      <c r="J18" s="17" t="e">
        <f t="shared" si="2"/>
        <v>#DIV/0!</v>
      </c>
      <c r="K18" s="17" t="e">
        <f t="shared" si="3"/>
        <v>#DIV/0!</v>
      </c>
      <c r="L18" s="18" t="e">
        <f>VLOOKUP(B18,'Tableau 6'!$A$2:$P$267,16,FALSE)</f>
        <v>#N/A</v>
      </c>
      <c r="M18" s="35" t="str">
        <f t="shared" si="4"/>
        <v/>
      </c>
      <c r="N18" s="35" t="str">
        <f t="shared" si="5"/>
        <v/>
      </c>
      <c r="O18" s="36" t="e">
        <f>HLOOKUP($Q$1,'Tableau 6'!$A$2:$P$267,B18,FALSE)</f>
        <v>#REF!</v>
      </c>
      <c r="P18" s="35" t="str">
        <f t="shared" si="6"/>
        <v/>
      </c>
      <c r="Q18" s="35" t="str">
        <f t="shared" si="7"/>
        <v/>
      </c>
      <c r="R18" s="5"/>
    </row>
    <row r="19" spans="1:25" s="124" customFormat="1" ht="14.25" customHeight="1">
      <c r="A19" s="143" t="str">
        <f>IF('Values-Valeurs'!A16="","",'Values-Valeurs'!A16)</f>
        <v/>
      </c>
      <c r="B19" s="123" t="e">
        <f>VLOOKUP(A19,Variables!$A:$D,2,FALSE)</f>
        <v>#N/A</v>
      </c>
      <c r="C19" s="175" t="e">
        <f>VLOOKUP(A19,Variables!$A:$D,4,FALSE)</f>
        <v>#N/A</v>
      </c>
      <c r="D19" s="26">
        <f>'Values-Valeurs'!B16</f>
        <v>0</v>
      </c>
      <c r="E19" s="26">
        <f>'Values-Valeurs'!C16</f>
        <v>0</v>
      </c>
      <c r="F19" s="26">
        <f>'Values-Valeurs'!D16</f>
        <v>0</v>
      </c>
      <c r="G19" s="26">
        <f>'Values-Valeurs'!E16</f>
        <v>0</v>
      </c>
      <c r="H19" s="16">
        <f t="shared" si="0"/>
        <v>0</v>
      </c>
      <c r="I19" s="16">
        <f t="shared" si="1"/>
        <v>0</v>
      </c>
      <c r="J19" s="17" t="e">
        <f t="shared" si="2"/>
        <v>#DIV/0!</v>
      </c>
      <c r="K19" s="17" t="e">
        <f t="shared" si="3"/>
        <v>#DIV/0!</v>
      </c>
      <c r="L19" s="18" t="e">
        <f>VLOOKUP(B19,'Tableau 6'!$A$2:$P$267,16,FALSE)</f>
        <v>#N/A</v>
      </c>
      <c r="M19" s="35" t="str">
        <f t="shared" si="4"/>
        <v/>
      </c>
      <c r="N19" s="35" t="str">
        <f t="shared" si="5"/>
        <v/>
      </c>
      <c r="O19" s="36" t="e">
        <f>HLOOKUP($Q$1,'Tableau 6'!$A$2:$P$267,B19,FALSE)</f>
        <v>#REF!</v>
      </c>
      <c r="P19" s="35" t="str">
        <f t="shared" si="6"/>
        <v/>
      </c>
      <c r="Q19" s="35" t="str">
        <f t="shared" si="7"/>
        <v/>
      </c>
      <c r="R19" s="5"/>
    </row>
    <row r="20" spans="1:25" s="124" customFormat="1" ht="14.25" customHeight="1">
      <c r="A20" s="143" t="str">
        <f>IF('Values-Valeurs'!A17="","",'Values-Valeurs'!A17)</f>
        <v/>
      </c>
      <c r="B20" s="123" t="e">
        <f>VLOOKUP(A20,Variables!$A:$D,2,FALSE)</f>
        <v>#N/A</v>
      </c>
      <c r="C20" s="175" t="e">
        <f>VLOOKUP(A20,Variables!$A:$D,4,FALSE)</f>
        <v>#N/A</v>
      </c>
      <c r="D20" s="26">
        <f>'Values-Valeurs'!B17</f>
        <v>0</v>
      </c>
      <c r="E20" s="26">
        <f>'Values-Valeurs'!C17</f>
        <v>0</v>
      </c>
      <c r="F20" s="26">
        <f>'Values-Valeurs'!D17</f>
        <v>0</v>
      </c>
      <c r="G20" s="26">
        <f>'Values-Valeurs'!E17</f>
        <v>0</v>
      </c>
      <c r="H20" s="16">
        <f t="shared" si="0"/>
        <v>0</v>
      </c>
      <c r="I20" s="16">
        <f t="shared" si="1"/>
        <v>0</v>
      </c>
      <c r="J20" s="17" t="e">
        <f t="shared" si="2"/>
        <v>#DIV/0!</v>
      </c>
      <c r="K20" s="17" t="e">
        <f t="shared" si="3"/>
        <v>#DIV/0!</v>
      </c>
      <c r="L20" s="18" t="e">
        <f>VLOOKUP(B20,'Tableau 6'!$A$2:$P$267,16,FALSE)</f>
        <v>#N/A</v>
      </c>
      <c r="M20" s="35" t="str">
        <f t="shared" si="4"/>
        <v/>
      </c>
      <c r="N20" s="35" t="str">
        <f t="shared" si="5"/>
        <v/>
      </c>
      <c r="O20" s="36" t="e">
        <f>HLOOKUP($Q$1,'Tableau 6'!$A$2:$P$267,B20,FALSE)</f>
        <v>#REF!</v>
      </c>
      <c r="P20" s="35" t="str">
        <f t="shared" si="6"/>
        <v/>
      </c>
      <c r="Q20" s="35" t="str">
        <f t="shared" si="7"/>
        <v/>
      </c>
    </row>
    <row r="21" spans="1:25" s="124" customFormat="1" ht="14.25" customHeight="1">
      <c r="A21" s="143" t="str">
        <f>IF('Values-Valeurs'!A18="","",'Values-Valeurs'!A18)</f>
        <v/>
      </c>
      <c r="B21" s="123" t="e">
        <f>VLOOKUP(A21,Variables!$A:$D,2,FALSE)</f>
        <v>#N/A</v>
      </c>
      <c r="C21" s="175" t="e">
        <f>VLOOKUP(A21,Variables!$A:$D,4,FALSE)</f>
        <v>#N/A</v>
      </c>
      <c r="D21" s="26">
        <f>'Values-Valeurs'!B18</f>
        <v>0</v>
      </c>
      <c r="E21" s="26">
        <f>'Values-Valeurs'!C18</f>
        <v>0</v>
      </c>
      <c r="F21" s="26">
        <f>'Values-Valeurs'!D18</f>
        <v>0</v>
      </c>
      <c r="G21" s="26">
        <f>'Values-Valeurs'!E18</f>
        <v>0</v>
      </c>
      <c r="H21" s="16">
        <f t="shared" si="0"/>
        <v>0</v>
      </c>
      <c r="I21" s="16">
        <f t="shared" si="1"/>
        <v>0</v>
      </c>
      <c r="J21" s="17" t="e">
        <f t="shared" si="2"/>
        <v>#DIV/0!</v>
      </c>
      <c r="K21" s="17" t="e">
        <f t="shared" si="3"/>
        <v>#DIV/0!</v>
      </c>
      <c r="L21" s="18" t="e">
        <f>VLOOKUP(B21,'Tableau 6'!$A$2:$P$267,16,FALSE)</f>
        <v>#N/A</v>
      </c>
      <c r="M21" s="35" t="str">
        <f t="shared" si="4"/>
        <v/>
      </c>
      <c r="N21" s="35" t="str">
        <f t="shared" si="5"/>
        <v/>
      </c>
      <c r="O21" s="36" t="e">
        <f>HLOOKUP($Q$1,'Tableau 6'!$A$2:$P$267,B21,FALSE)</f>
        <v>#REF!</v>
      </c>
      <c r="P21" s="35" t="str">
        <f t="shared" si="6"/>
        <v/>
      </c>
      <c r="Q21" s="35" t="str">
        <f t="shared" si="7"/>
        <v/>
      </c>
    </row>
    <row r="22" spans="1:25" s="124" customFormat="1" ht="14.25" customHeight="1">
      <c r="A22" s="143" t="str">
        <f>IF('Values-Valeurs'!A19="","",'Values-Valeurs'!A19)</f>
        <v/>
      </c>
      <c r="B22" s="123" t="e">
        <f>VLOOKUP(A22,Variables!$A:$D,2,FALSE)</f>
        <v>#N/A</v>
      </c>
      <c r="C22" s="175" t="e">
        <f>VLOOKUP(A22,Variables!$A:$D,4,FALSE)</f>
        <v>#N/A</v>
      </c>
      <c r="D22" s="26">
        <f>'Values-Valeurs'!B19</f>
        <v>0</v>
      </c>
      <c r="E22" s="26">
        <f>'Values-Valeurs'!C19</f>
        <v>0</v>
      </c>
      <c r="F22" s="26">
        <f>'Values-Valeurs'!D19</f>
        <v>0</v>
      </c>
      <c r="G22" s="26">
        <f>'Values-Valeurs'!E19</f>
        <v>0</v>
      </c>
      <c r="H22" s="16">
        <f t="shared" si="0"/>
        <v>0</v>
      </c>
      <c r="I22" s="16">
        <f t="shared" si="1"/>
        <v>0</v>
      </c>
      <c r="J22" s="17" t="e">
        <f t="shared" si="2"/>
        <v>#DIV/0!</v>
      </c>
      <c r="K22" s="17" t="e">
        <f t="shared" si="3"/>
        <v>#DIV/0!</v>
      </c>
      <c r="L22" s="18" t="e">
        <f>VLOOKUP(B22,'Tableau 6'!$A$2:$P$267,16,FALSE)</f>
        <v>#N/A</v>
      </c>
      <c r="M22" s="35" t="str">
        <f t="shared" si="4"/>
        <v/>
      </c>
      <c r="N22" s="35" t="str">
        <f t="shared" si="5"/>
        <v/>
      </c>
      <c r="O22" s="36" t="e">
        <f>HLOOKUP($Q$1,'Tableau 6'!$A$2:$P$267,B22,FALSE)</f>
        <v>#REF!</v>
      </c>
      <c r="P22" s="35" t="str">
        <f t="shared" si="6"/>
        <v/>
      </c>
      <c r="Q22" s="35" t="str">
        <f t="shared" si="7"/>
        <v/>
      </c>
      <c r="R22" s="9"/>
      <c r="S22" s="9"/>
      <c r="T22" s="9"/>
      <c r="U22" s="9"/>
      <c r="V22" s="9"/>
      <c r="W22" s="9"/>
      <c r="X22" s="9"/>
      <c r="Y22" s="9"/>
    </row>
    <row r="23" spans="1:25" s="124" customFormat="1" ht="14.25" customHeight="1">
      <c r="A23" s="143" t="str">
        <f>IF('Values-Valeurs'!A20="","",'Values-Valeurs'!A20)</f>
        <v/>
      </c>
      <c r="B23" s="123" t="e">
        <f>VLOOKUP(A23,Variables!$A:$D,2,FALSE)</f>
        <v>#N/A</v>
      </c>
      <c r="C23" s="175" t="e">
        <f>VLOOKUP(A23,Variables!$A:$D,4,FALSE)</f>
        <v>#N/A</v>
      </c>
      <c r="D23" s="26">
        <f>'Values-Valeurs'!B20</f>
        <v>0</v>
      </c>
      <c r="E23" s="26">
        <f>'Values-Valeurs'!C20</f>
        <v>0</v>
      </c>
      <c r="F23" s="26">
        <f>'Values-Valeurs'!D20</f>
        <v>0</v>
      </c>
      <c r="G23" s="26">
        <f>'Values-Valeurs'!E20</f>
        <v>0</v>
      </c>
      <c r="H23" s="16">
        <f t="shared" si="0"/>
        <v>0</v>
      </c>
      <c r="I23" s="16">
        <f t="shared" si="1"/>
        <v>0</v>
      </c>
      <c r="J23" s="17" t="e">
        <f t="shared" si="2"/>
        <v>#DIV/0!</v>
      </c>
      <c r="K23" s="17" t="e">
        <f t="shared" si="3"/>
        <v>#DIV/0!</v>
      </c>
      <c r="L23" s="18" t="e">
        <f>VLOOKUP(B23,'Tableau 6'!$A$2:$P$267,16,FALSE)</f>
        <v>#N/A</v>
      </c>
      <c r="M23" s="35" t="str">
        <f t="shared" si="4"/>
        <v/>
      </c>
      <c r="N23" s="35" t="str">
        <f t="shared" si="5"/>
        <v/>
      </c>
      <c r="O23" s="36" t="e">
        <f>HLOOKUP($Q$1,'Tableau 6'!$A$2:$P$267,B23,FALSE)</f>
        <v>#REF!</v>
      </c>
      <c r="P23" s="35" t="str">
        <f t="shared" si="6"/>
        <v/>
      </c>
      <c r="Q23" s="35" t="str">
        <f t="shared" si="7"/>
        <v/>
      </c>
      <c r="R23" s="5"/>
      <c r="S23" s="5"/>
      <c r="T23" s="5"/>
      <c r="U23" s="5"/>
      <c r="V23" s="5"/>
      <c r="W23" s="5"/>
      <c r="X23" s="5"/>
      <c r="Y23" s="5"/>
    </row>
    <row r="24" spans="1:25" s="124" customFormat="1" ht="14.25" customHeight="1">
      <c r="A24" s="143" t="str">
        <f>IF('Values-Valeurs'!A21="","",'Values-Valeurs'!A21)</f>
        <v/>
      </c>
      <c r="B24" s="123" t="e">
        <f>VLOOKUP(A24,Variables!$A:$D,2,FALSE)</f>
        <v>#N/A</v>
      </c>
      <c r="C24" s="175" t="e">
        <f>VLOOKUP(A24,Variables!$A:$D,4,FALSE)</f>
        <v>#N/A</v>
      </c>
      <c r="D24" s="26">
        <f>'Values-Valeurs'!B21</f>
        <v>0</v>
      </c>
      <c r="E24" s="26">
        <f>'Values-Valeurs'!C21</f>
        <v>0</v>
      </c>
      <c r="F24" s="26">
        <f>'Values-Valeurs'!D21</f>
        <v>0</v>
      </c>
      <c r="G24" s="26">
        <f>'Values-Valeurs'!E21</f>
        <v>0</v>
      </c>
      <c r="H24" s="16">
        <f t="shared" si="0"/>
        <v>0</v>
      </c>
      <c r="I24" s="16">
        <f t="shared" si="1"/>
        <v>0</v>
      </c>
      <c r="J24" s="17" t="e">
        <f t="shared" si="2"/>
        <v>#DIV/0!</v>
      </c>
      <c r="K24" s="17" t="e">
        <f t="shared" si="3"/>
        <v>#DIV/0!</v>
      </c>
      <c r="L24" s="18" t="e">
        <f>VLOOKUP(B24,'Tableau 6'!$A$2:$P$267,16,FALSE)</f>
        <v>#N/A</v>
      </c>
      <c r="M24" s="35" t="str">
        <f t="shared" si="4"/>
        <v/>
      </c>
      <c r="N24" s="35" t="str">
        <f t="shared" si="5"/>
        <v/>
      </c>
      <c r="O24" s="36" t="e">
        <f>HLOOKUP($Q$1,'Tableau 6'!$A$2:$P$267,B24,FALSE)</f>
        <v>#REF!</v>
      </c>
      <c r="P24" s="35" t="str">
        <f t="shared" si="6"/>
        <v/>
      </c>
      <c r="Q24" s="35" t="str">
        <f t="shared" si="7"/>
        <v/>
      </c>
    </row>
    <row r="25" spans="1:25" s="124" customFormat="1" ht="14.25" customHeight="1">
      <c r="A25" s="143" t="str">
        <f>IF('Values-Valeurs'!A22="","",'Values-Valeurs'!A22)</f>
        <v/>
      </c>
      <c r="B25" s="123" t="e">
        <f>VLOOKUP(A25,Variables!$A:$D,2,FALSE)</f>
        <v>#N/A</v>
      </c>
      <c r="C25" s="175" t="e">
        <f>VLOOKUP(A25,Variables!$A:$D,4,FALSE)</f>
        <v>#N/A</v>
      </c>
      <c r="D25" s="26">
        <f>'Values-Valeurs'!B22</f>
        <v>0</v>
      </c>
      <c r="E25" s="26">
        <f>'Values-Valeurs'!C22</f>
        <v>0</v>
      </c>
      <c r="F25" s="26">
        <f>'Values-Valeurs'!D22</f>
        <v>0</v>
      </c>
      <c r="G25" s="26">
        <f>'Values-Valeurs'!E22</f>
        <v>0</v>
      </c>
      <c r="H25" s="16">
        <f t="shared" si="0"/>
        <v>0</v>
      </c>
      <c r="I25" s="16">
        <f t="shared" si="1"/>
        <v>0</v>
      </c>
      <c r="J25" s="17" t="e">
        <f t="shared" si="2"/>
        <v>#DIV/0!</v>
      </c>
      <c r="K25" s="17" t="e">
        <f t="shared" si="3"/>
        <v>#DIV/0!</v>
      </c>
      <c r="L25" s="18" t="e">
        <f>VLOOKUP(B25,'Tableau 6'!$A$2:$P$267,16,FALSE)</f>
        <v>#N/A</v>
      </c>
      <c r="M25" s="35" t="str">
        <f t="shared" si="4"/>
        <v/>
      </c>
      <c r="N25" s="35" t="str">
        <f t="shared" si="5"/>
        <v/>
      </c>
      <c r="O25" s="36" t="e">
        <f>HLOOKUP($Q$1,'Tableau 6'!$A$2:$P$267,B25,FALSE)</f>
        <v>#REF!</v>
      </c>
      <c r="P25" s="35" t="str">
        <f t="shared" si="6"/>
        <v/>
      </c>
      <c r="Q25" s="35" t="str">
        <f t="shared" si="7"/>
        <v/>
      </c>
    </row>
    <row r="26" spans="1:25" s="124" customFormat="1" ht="14.25" customHeight="1">
      <c r="A26" s="143" t="str">
        <f>IF('Values-Valeurs'!A23="","",'Values-Valeurs'!A23)</f>
        <v/>
      </c>
      <c r="B26" s="123" t="e">
        <f>VLOOKUP(A26,Variables!$A:$D,2,FALSE)</f>
        <v>#N/A</v>
      </c>
      <c r="C26" s="175" t="e">
        <f>VLOOKUP(A26,Variables!$A:$D,4,FALSE)</f>
        <v>#N/A</v>
      </c>
      <c r="D26" s="26">
        <f>'Values-Valeurs'!B23</f>
        <v>0</v>
      </c>
      <c r="E26" s="26">
        <f>'Values-Valeurs'!C23</f>
        <v>0</v>
      </c>
      <c r="F26" s="26">
        <f>'Values-Valeurs'!D23</f>
        <v>0</v>
      </c>
      <c r="G26" s="26">
        <f>'Values-Valeurs'!E23</f>
        <v>0</v>
      </c>
      <c r="H26" s="16">
        <f t="shared" si="0"/>
        <v>0</v>
      </c>
      <c r="I26" s="16">
        <f t="shared" si="1"/>
        <v>0</v>
      </c>
      <c r="J26" s="17" t="e">
        <f t="shared" si="2"/>
        <v>#DIV/0!</v>
      </c>
      <c r="K26" s="17" t="e">
        <f t="shared" si="3"/>
        <v>#DIV/0!</v>
      </c>
      <c r="L26" s="18" t="e">
        <f>VLOOKUP(B26,'Tableau 6'!$A$2:$P$267,16,FALSE)</f>
        <v>#N/A</v>
      </c>
      <c r="M26" s="35" t="str">
        <f t="shared" si="4"/>
        <v/>
      </c>
      <c r="N26" s="35" t="str">
        <f t="shared" si="5"/>
        <v/>
      </c>
      <c r="O26" s="36" t="e">
        <f>HLOOKUP($Q$1,'Tableau 6'!$A$2:$P$267,B26,FALSE)</f>
        <v>#REF!</v>
      </c>
      <c r="P26" s="35" t="str">
        <f t="shared" si="6"/>
        <v/>
      </c>
      <c r="Q26" s="35" t="str">
        <f t="shared" si="7"/>
        <v/>
      </c>
    </row>
    <row r="27" spans="1:25" s="124" customFormat="1" ht="14.25" customHeight="1">
      <c r="A27" s="143" t="str">
        <f>IF('Values-Valeurs'!A24="","",'Values-Valeurs'!A24)</f>
        <v/>
      </c>
      <c r="B27" s="123" t="e">
        <f>VLOOKUP(A27,Variables!$A:$D,2,FALSE)</f>
        <v>#N/A</v>
      </c>
      <c r="C27" s="175" t="e">
        <f>VLOOKUP(A27,Variables!$A:$D,4,FALSE)</f>
        <v>#N/A</v>
      </c>
      <c r="D27" s="26">
        <f>'Values-Valeurs'!B24</f>
        <v>0</v>
      </c>
      <c r="E27" s="26">
        <f>'Values-Valeurs'!C24</f>
        <v>0</v>
      </c>
      <c r="F27" s="26">
        <f>'Values-Valeurs'!D24</f>
        <v>0</v>
      </c>
      <c r="G27" s="26">
        <f>'Values-Valeurs'!E24</f>
        <v>0</v>
      </c>
      <c r="H27" s="16">
        <f t="shared" si="0"/>
        <v>0</v>
      </c>
      <c r="I27" s="16">
        <f t="shared" si="1"/>
        <v>0</v>
      </c>
      <c r="J27" s="17" t="e">
        <f t="shared" si="2"/>
        <v>#DIV/0!</v>
      </c>
      <c r="K27" s="17" t="e">
        <f t="shared" si="3"/>
        <v>#DIV/0!</v>
      </c>
      <c r="L27" s="18" t="e">
        <f>VLOOKUP(B27,'Tableau 6'!$A$2:$P$267,16,FALSE)</f>
        <v>#N/A</v>
      </c>
      <c r="M27" s="35" t="str">
        <f t="shared" si="4"/>
        <v/>
      </c>
      <c r="N27" s="35" t="str">
        <f t="shared" si="5"/>
        <v/>
      </c>
      <c r="O27" s="36" t="e">
        <f>HLOOKUP($Q$1,'Tableau 6'!$A$2:$P$267,B27,FALSE)</f>
        <v>#REF!</v>
      </c>
      <c r="P27" s="35" t="str">
        <f t="shared" si="6"/>
        <v/>
      </c>
      <c r="Q27" s="35" t="str">
        <f t="shared" si="7"/>
        <v/>
      </c>
    </row>
    <row r="28" spans="1:25" s="124" customFormat="1" ht="14.25" customHeight="1">
      <c r="A28" s="143" t="str">
        <f>IF('Values-Valeurs'!A25="","",'Values-Valeurs'!A25)</f>
        <v/>
      </c>
      <c r="B28" s="123" t="e">
        <f>VLOOKUP(A28,Variables!$A:$D,2,FALSE)</f>
        <v>#N/A</v>
      </c>
      <c r="C28" s="175" t="e">
        <f>VLOOKUP(A28,Variables!$A:$D,4,FALSE)</f>
        <v>#N/A</v>
      </c>
      <c r="D28" s="26">
        <f>'Values-Valeurs'!B25</f>
        <v>0</v>
      </c>
      <c r="E28" s="26">
        <f>'Values-Valeurs'!C25</f>
        <v>0</v>
      </c>
      <c r="F28" s="26">
        <f>'Values-Valeurs'!D25</f>
        <v>0</v>
      </c>
      <c r="G28" s="26">
        <f>'Values-Valeurs'!E25</f>
        <v>0</v>
      </c>
      <c r="H28" s="16">
        <f t="shared" si="0"/>
        <v>0</v>
      </c>
      <c r="I28" s="16">
        <f t="shared" si="1"/>
        <v>0</v>
      </c>
      <c r="J28" s="17" t="e">
        <f t="shared" si="2"/>
        <v>#DIV/0!</v>
      </c>
      <c r="K28" s="17" t="e">
        <f t="shared" si="3"/>
        <v>#DIV/0!</v>
      </c>
      <c r="L28" s="18" t="e">
        <f>VLOOKUP(B28,'Tableau 6'!$A$2:$P$267,16,FALSE)</f>
        <v>#N/A</v>
      </c>
      <c r="M28" s="35" t="str">
        <f t="shared" si="4"/>
        <v/>
      </c>
      <c r="N28" s="35" t="str">
        <f t="shared" si="5"/>
        <v/>
      </c>
      <c r="O28" s="36" t="e">
        <f>HLOOKUP($Q$1,'Tableau 6'!$A$2:$P$267,B28,FALSE)</f>
        <v>#REF!</v>
      </c>
      <c r="P28" s="35" t="str">
        <f t="shared" si="6"/>
        <v/>
      </c>
      <c r="Q28" s="35" t="str">
        <f t="shared" si="7"/>
        <v/>
      </c>
    </row>
    <row r="29" spans="1:25" s="124" customFormat="1" ht="14.25" customHeight="1">
      <c r="A29" s="143" t="str">
        <f>IF('Values-Valeurs'!A26="","",'Values-Valeurs'!A26)</f>
        <v/>
      </c>
      <c r="B29" s="123" t="e">
        <f>VLOOKUP(A29,Variables!$A:$D,2,FALSE)</f>
        <v>#N/A</v>
      </c>
      <c r="C29" s="175" t="e">
        <f>VLOOKUP(A29,Variables!$A:$D,4,FALSE)</f>
        <v>#N/A</v>
      </c>
      <c r="D29" s="26">
        <f>'Values-Valeurs'!B26</f>
        <v>0</v>
      </c>
      <c r="E29" s="26">
        <f>'Values-Valeurs'!C26</f>
        <v>0</v>
      </c>
      <c r="F29" s="26">
        <f>'Values-Valeurs'!D26</f>
        <v>0</v>
      </c>
      <c r="G29" s="26">
        <f>'Values-Valeurs'!E26</f>
        <v>0</v>
      </c>
      <c r="H29" s="16">
        <f t="shared" si="0"/>
        <v>0</v>
      </c>
      <c r="I29" s="16">
        <f t="shared" si="1"/>
        <v>0</v>
      </c>
      <c r="J29" s="17" t="e">
        <f t="shared" si="2"/>
        <v>#DIV/0!</v>
      </c>
      <c r="K29" s="17" t="e">
        <f t="shared" si="3"/>
        <v>#DIV/0!</v>
      </c>
      <c r="L29" s="18" t="e">
        <f>VLOOKUP(B29,'Tableau 6'!$A$2:$P$267,16,FALSE)</f>
        <v>#N/A</v>
      </c>
      <c r="M29" s="35" t="str">
        <f t="shared" si="4"/>
        <v/>
      </c>
      <c r="N29" s="35" t="str">
        <f t="shared" si="5"/>
        <v/>
      </c>
      <c r="O29" s="36" t="e">
        <f>HLOOKUP($Q$1,'Tableau 6'!$A$2:$P$267,B29,FALSE)</f>
        <v>#REF!</v>
      </c>
      <c r="P29" s="35" t="str">
        <f t="shared" si="6"/>
        <v/>
      </c>
      <c r="Q29" s="35" t="str">
        <f t="shared" si="7"/>
        <v/>
      </c>
    </row>
    <row r="30" spans="1:25" s="124" customFormat="1" ht="14.25" customHeight="1">
      <c r="A30" s="143" t="str">
        <f>IF('Values-Valeurs'!A27="","",'Values-Valeurs'!A27)</f>
        <v/>
      </c>
      <c r="B30" s="123" t="e">
        <f>VLOOKUP(A30,Variables!$A:$D,2,FALSE)</f>
        <v>#N/A</v>
      </c>
      <c r="C30" s="175" t="e">
        <f>VLOOKUP(A30,Variables!$A:$D,4,FALSE)</f>
        <v>#N/A</v>
      </c>
      <c r="D30" s="26">
        <f>'Values-Valeurs'!B27</f>
        <v>0</v>
      </c>
      <c r="E30" s="26">
        <f>'Values-Valeurs'!C27</f>
        <v>0</v>
      </c>
      <c r="F30" s="26">
        <f>'Values-Valeurs'!D27</f>
        <v>0</v>
      </c>
      <c r="G30" s="26">
        <f>'Values-Valeurs'!E27</f>
        <v>0</v>
      </c>
      <c r="H30" s="16">
        <f t="shared" si="0"/>
        <v>0</v>
      </c>
      <c r="I30" s="16">
        <f t="shared" si="1"/>
        <v>0</v>
      </c>
      <c r="J30" s="17" t="e">
        <f t="shared" si="2"/>
        <v>#DIV/0!</v>
      </c>
      <c r="K30" s="17" t="e">
        <f t="shared" si="3"/>
        <v>#DIV/0!</v>
      </c>
      <c r="L30" s="18" t="e">
        <f>VLOOKUP(B30,'Tableau 6'!$A$2:$P$267,16,FALSE)</f>
        <v>#N/A</v>
      </c>
      <c r="M30" s="35" t="str">
        <f t="shared" si="4"/>
        <v/>
      </c>
      <c r="N30" s="35" t="str">
        <f t="shared" si="5"/>
        <v/>
      </c>
      <c r="O30" s="36" t="e">
        <f>HLOOKUP($Q$1,'Tableau 6'!$A$2:$P$267,B30,FALSE)</f>
        <v>#REF!</v>
      </c>
      <c r="P30" s="35" t="str">
        <f t="shared" si="6"/>
        <v/>
      </c>
      <c r="Q30" s="35" t="str">
        <f t="shared" si="7"/>
        <v/>
      </c>
    </row>
    <row r="31" spans="1:25" s="124" customFormat="1" ht="14.25" customHeight="1">
      <c r="A31" s="143" t="str">
        <f>IF('Values-Valeurs'!A28="","",'Values-Valeurs'!A28)</f>
        <v/>
      </c>
      <c r="B31" s="123" t="e">
        <f>VLOOKUP(A31,Variables!$A:$D,2,FALSE)</f>
        <v>#N/A</v>
      </c>
      <c r="C31" s="175" t="e">
        <f>VLOOKUP(A31,Variables!$A:$D,4,FALSE)</f>
        <v>#N/A</v>
      </c>
      <c r="D31" s="26">
        <f>'Values-Valeurs'!B28</f>
        <v>0</v>
      </c>
      <c r="E31" s="26">
        <f>'Values-Valeurs'!C28</f>
        <v>0</v>
      </c>
      <c r="F31" s="26">
        <f>'Values-Valeurs'!D28</f>
        <v>0</v>
      </c>
      <c r="G31" s="26">
        <f>'Values-Valeurs'!E28</f>
        <v>0</v>
      </c>
      <c r="H31" s="16">
        <f t="shared" si="0"/>
        <v>0</v>
      </c>
      <c r="I31" s="16">
        <f t="shared" si="1"/>
        <v>0</v>
      </c>
      <c r="J31" s="17" t="e">
        <f t="shared" si="2"/>
        <v>#DIV/0!</v>
      </c>
      <c r="K31" s="17" t="e">
        <f t="shared" si="3"/>
        <v>#DIV/0!</v>
      </c>
      <c r="L31" s="18" t="e">
        <f>VLOOKUP(B31,'Tableau 6'!$A$2:$P$267,16,FALSE)</f>
        <v>#N/A</v>
      </c>
      <c r="M31" s="35" t="str">
        <f t="shared" si="4"/>
        <v/>
      </c>
      <c r="N31" s="35" t="str">
        <f t="shared" si="5"/>
        <v/>
      </c>
      <c r="O31" s="36" t="e">
        <f>HLOOKUP($Q$1,'Tableau 6'!$A$2:$P$267,B31,FALSE)</f>
        <v>#REF!</v>
      </c>
      <c r="P31" s="35" t="str">
        <f t="shared" si="6"/>
        <v/>
      </c>
      <c r="Q31" s="35" t="str">
        <f t="shared" si="7"/>
        <v/>
      </c>
    </row>
    <row r="32" spans="1:25" s="124" customFormat="1" ht="14.25" customHeight="1">
      <c r="A32" s="143" t="str">
        <f>IF('Values-Valeurs'!A29="","",'Values-Valeurs'!A29)</f>
        <v/>
      </c>
      <c r="B32" s="123" t="e">
        <f>VLOOKUP(A32,Variables!$A:$D,2,FALSE)</f>
        <v>#N/A</v>
      </c>
      <c r="C32" s="175" t="e">
        <f>VLOOKUP(A32,Variables!$A:$D,4,FALSE)</f>
        <v>#N/A</v>
      </c>
      <c r="D32" s="26">
        <f>'Values-Valeurs'!B29</f>
        <v>0</v>
      </c>
      <c r="E32" s="26">
        <f>'Values-Valeurs'!C29</f>
        <v>0</v>
      </c>
      <c r="F32" s="26">
        <f>'Values-Valeurs'!D29</f>
        <v>0</v>
      </c>
      <c r="G32" s="26">
        <f>'Values-Valeurs'!E29</f>
        <v>0</v>
      </c>
      <c r="H32" s="16">
        <f t="shared" si="0"/>
        <v>0</v>
      </c>
      <c r="I32" s="16">
        <f t="shared" si="1"/>
        <v>0</v>
      </c>
      <c r="J32" s="17" t="e">
        <f t="shared" si="2"/>
        <v>#DIV/0!</v>
      </c>
      <c r="K32" s="17" t="e">
        <f t="shared" si="3"/>
        <v>#DIV/0!</v>
      </c>
      <c r="L32" s="18" t="e">
        <f>VLOOKUP(B32,'Tableau 6'!$A$2:$P$267,16,FALSE)</f>
        <v>#N/A</v>
      </c>
      <c r="M32" s="35" t="str">
        <f t="shared" si="4"/>
        <v/>
      </c>
      <c r="N32" s="35" t="str">
        <f t="shared" si="5"/>
        <v/>
      </c>
      <c r="O32" s="36" t="e">
        <f>HLOOKUP($Q$1,'Tableau 6'!$A$2:$P$267,B32,FALSE)</f>
        <v>#REF!</v>
      </c>
      <c r="P32" s="35" t="str">
        <f t="shared" si="6"/>
        <v/>
      </c>
      <c r="Q32" s="35" t="str">
        <f t="shared" si="7"/>
        <v/>
      </c>
    </row>
    <row r="33" spans="1:17" s="124" customFormat="1" ht="14.25" customHeight="1">
      <c r="A33" s="143" t="str">
        <f>IF('Values-Valeurs'!A30="","",'Values-Valeurs'!A30)</f>
        <v/>
      </c>
      <c r="B33" s="123" t="e">
        <f>VLOOKUP(A33,Variables!$A:$D,2,FALSE)</f>
        <v>#N/A</v>
      </c>
      <c r="C33" s="175" t="e">
        <f>VLOOKUP(A33,Variables!$A:$D,4,FALSE)</f>
        <v>#N/A</v>
      </c>
      <c r="D33" s="26">
        <f>'Values-Valeurs'!B30</f>
        <v>0</v>
      </c>
      <c r="E33" s="26">
        <f>'Values-Valeurs'!C30</f>
        <v>0</v>
      </c>
      <c r="F33" s="26">
        <f>'Values-Valeurs'!D30</f>
        <v>0</v>
      </c>
      <c r="G33" s="26">
        <f>'Values-Valeurs'!E30</f>
        <v>0</v>
      </c>
      <c r="H33" s="16">
        <f t="shared" si="0"/>
        <v>0</v>
      </c>
      <c r="I33" s="16">
        <f t="shared" si="1"/>
        <v>0</v>
      </c>
      <c r="J33" s="17" t="e">
        <f t="shared" si="2"/>
        <v>#DIV/0!</v>
      </c>
      <c r="K33" s="17" t="e">
        <f t="shared" si="3"/>
        <v>#DIV/0!</v>
      </c>
      <c r="L33" s="18" t="e">
        <f>VLOOKUP(B33,'Tableau 6'!$A$2:$P$267,16,FALSE)</f>
        <v>#N/A</v>
      </c>
      <c r="M33" s="35" t="str">
        <f t="shared" si="4"/>
        <v/>
      </c>
      <c r="N33" s="35" t="str">
        <f t="shared" si="5"/>
        <v/>
      </c>
      <c r="O33" s="36" t="e">
        <f>HLOOKUP($Q$1,'Tableau 6'!$A$2:$P$267,B33,FALSE)</f>
        <v>#REF!</v>
      </c>
      <c r="P33" s="35" t="str">
        <f t="shared" si="6"/>
        <v/>
      </c>
      <c r="Q33" s="35" t="str">
        <f t="shared" si="7"/>
        <v/>
      </c>
    </row>
    <row r="34" spans="1:17" s="124" customFormat="1" ht="14.25" customHeight="1">
      <c r="A34" s="143" t="str">
        <f>IF('Values-Valeurs'!A31="","",'Values-Valeurs'!A31)</f>
        <v/>
      </c>
      <c r="B34" s="123" t="e">
        <f>VLOOKUP(A34,Variables!$A:$D,2,FALSE)</f>
        <v>#N/A</v>
      </c>
      <c r="C34" s="175" t="e">
        <f>VLOOKUP(A34,Variables!$A:$D,4,FALSE)</f>
        <v>#N/A</v>
      </c>
      <c r="D34" s="26">
        <f>'Values-Valeurs'!B31</f>
        <v>0</v>
      </c>
      <c r="E34" s="26">
        <f>'Values-Valeurs'!C31</f>
        <v>0</v>
      </c>
      <c r="F34" s="26">
        <f>'Values-Valeurs'!D31</f>
        <v>0</v>
      </c>
      <c r="G34" s="26">
        <f>'Values-Valeurs'!E31</f>
        <v>0</v>
      </c>
      <c r="H34" s="16">
        <f t="shared" si="0"/>
        <v>0</v>
      </c>
      <c r="I34" s="16">
        <f t="shared" si="1"/>
        <v>0</v>
      </c>
      <c r="J34" s="17" t="e">
        <f t="shared" si="2"/>
        <v>#DIV/0!</v>
      </c>
      <c r="K34" s="17" t="e">
        <f t="shared" si="3"/>
        <v>#DIV/0!</v>
      </c>
      <c r="L34" s="18" t="e">
        <f>VLOOKUP(B34,'Tableau 6'!$A$2:$P$267,16,FALSE)</f>
        <v>#N/A</v>
      </c>
      <c r="M34" s="35" t="str">
        <f t="shared" si="4"/>
        <v/>
      </c>
      <c r="N34" s="35" t="str">
        <f t="shared" si="5"/>
        <v/>
      </c>
      <c r="O34" s="36" t="e">
        <f>HLOOKUP($Q$1,'Tableau 6'!$A$2:$P$267,B34,FALSE)</f>
        <v>#REF!</v>
      </c>
      <c r="P34" s="35" t="str">
        <f t="shared" si="6"/>
        <v/>
      </c>
      <c r="Q34" s="35" t="str">
        <f t="shared" si="7"/>
        <v/>
      </c>
    </row>
    <row r="35" spans="1:17" s="124" customFormat="1" ht="14.25" customHeight="1">
      <c r="A35" s="143" t="str">
        <f>IF('Values-Valeurs'!A32="","",'Values-Valeurs'!A32)</f>
        <v/>
      </c>
      <c r="B35" s="123" t="e">
        <f>VLOOKUP(A35,Variables!$A:$D,2,FALSE)</f>
        <v>#N/A</v>
      </c>
      <c r="C35" s="175" t="e">
        <f>VLOOKUP(A35,Variables!$A:$D,4,FALSE)</f>
        <v>#N/A</v>
      </c>
      <c r="D35" s="26">
        <f>'Values-Valeurs'!B32</f>
        <v>0</v>
      </c>
      <c r="E35" s="26">
        <f>'Values-Valeurs'!C32</f>
        <v>0</v>
      </c>
      <c r="F35" s="26">
        <f>'Values-Valeurs'!D32</f>
        <v>0</v>
      </c>
      <c r="G35" s="26">
        <f>'Values-Valeurs'!E32</f>
        <v>0</v>
      </c>
      <c r="H35" s="16">
        <f t="shared" si="0"/>
        <v>0</v>
      </c>
      <c r="I35" s="16">
        <f t="shared" si="1"/>
        <v>0</v>
      </c>
      <c r="J35" s="17" t="e">
        <f t="shared" si="2"/>
        <v>#DIV/0!</v>
      </c>
      <c r="K35" s="17" t="e">
        <f t="shared" si="3"/>
        <v>#DIV/0!</v>
      </c>
      <c r="L35" s="18" t="e">
        <f>VLOOKUP(B35,'Tableau 6'!$A$2:$P$267,16,FALSE)</f>
        <v>#N/A</v>
      </c>
      <c r="M35" s="35" t="str">
        <f t="shared" si="4"/>
        <v/>
      </c>
      <c r="N35" s="35" t="str">
        <f t="shared" si="5"/>
        <v/>
      </c>
      <c r="O35" s="36" t="e">
        <f>HLOOKUP($Q$1,'Tableau 6'!$A$2:$P$267,B35,FALSE)</f>
        <v>#REF!</v>
      </c>
      <c r="P35" s="35" t="str">
        <f t="shared" si="6"/>
        <v/>
      </c>
      <c r="Q35" s="35" t="str">
        <f t="shared" si="7"/>
        <v/>
      </c>
    </row>
    <row r="36" spans="1:17" s="124" customFormat="1" ht="14.25" customHeight="1">
      <c r="A36" s="143" t="str">
        <f>IF('Values-Valeurs'!A33="","",'Values-Valeurs'!A33)</f>
        <v/>
      </c>
      <c r="B36" s="123" t="e">
        <f>VLOOKUP(A36,Variables!$A:$D,2,FALSE)</f>
        <v>#N/A</v>
      </c>
      <c r="C36" s="175" t="e">
        <f>VLOOKUP(A36,Variables!$A:$D,4,FALSE)</f>
        <v>#N/A</v>
      </c>
      <c r="D36" s="26">
        <f>'Values-Valeurs'!B33</f>
        <v>0</v>
      </c>
      <c r="E36" s="26">
        <f>'Values-Valeurs'!C33</f>
        <v>0</v>
      </c>
      <c r="F36" s="26">
        <f>'Values-Valeurs'!D33</f>
        <v>0</v>
      </c>
      <c r="G36" s="26">
        <f>'Values-Valeurs'!E33</f>
        <v>0</v>
      </c>
      <c r="H36" s="16">
        <f t="shared" si="0"/>
        <v>0</v>
      </c>
      <c r="I36" s="16">
        <f t="shared" si="1"/>
        <v>0</v>
      </c>
      <c r="J36" s="17" t="e">
        <f t="shared" si="2"/>
        <v>#DIV/0!</v>
      </c>
      <c r="K36" s="17" t="e">
        <f t="shared" si="3"/>
        <v>#DIV/0!</v>
      </c>
      <c r="L36" s="18" t="e">
        <f>VLOOKUP(B36,'Tableau 6'!$A$2:$P$267,16,FALSE)</f>
        <v>#N/A</v>
      </c>
      <c r="M36" s="35" t="str">
        <f t="shared" si="4"/>
        <v/>
      </c>
      <c r="N36" s="35" t="str">
        <f t="shared" si="5"/>
        <v/>
      </c>
      <c r="O36" s="36" t="e">
        <f>HLOOKUP($Q$1,'Tableau 6'!$A$2:$P$267,B36,FALSE)</f>
        <v>#REF!</v>
      </c>
      <c r="P36" s="35" t="str">
        <f t="shared" si="6"/>
        <v/>
      </c>
      <c r="Q36" s="35" t="str">
        <f t="shared" si="7"/>
        <v/>
      </c>
    </row>
    <row r="37" spans="1:17" s="124" customFormat="1" ht="14.25" customHeight="1">
      <c r="A37" s="143" t="str">
        <f>IF('Values-Valeurs'!A34="","",'Values-Valeurs'!A34)</f>
        <v/>
      </c>
      <c r="B37" s="123" t="e">
        <f>VLOOKUP(A37,Variables!$A:$D,2,FALSE)</f>
        <v>#N/A</v>
      </c>
      <c r="C37" s="175" t="e">
        <f>VLOOKUP(A37,Variables!$A:$D,4,FALSE)</f>
        <v>#N/A</v>
      </c>
      <c r="D37" s="26">
        <f>'Values-Valeurs'!B34</f>
        <v>0</v>
      </c>
      <c r="E37" s="26">
        <f>'Values-Valeurs'!C34</f>
        <v>0</v>
      </c>
      <c r="F37" s="26">
        <f>'Values-Valeurs'!D34</f>
        <v>0</v>
      </c>
      <c r="G37" s="26">
        <f>'Values-Valeurs'!E34</f>
        <v>0</v>
      </c>
      <c r="H37" s="16">
        <f t="shared" si="0"/>
        <v>0</v>
      </c>
      <c r="I37" s="16">
        <f t="shared" si="1"/>
        <v>0</v>
      </c>
      <c r="J37" s="17" t="e">
        <f t="shared" si="2"/>
        <v>#DIV/0!</v>
      </c>
      <c r="K37" s="17" t="e">
        <f t="shared" si="3"/>
        <v>#DIV/0!</v>
      </c>
      <c r="L37" s="18" t="e">
        <f>VLOOKUP(B37,'Tableau 6'!$A$2:$P$267,16,FALSE)</f>
        <v>#N/A</v>
      </c>
      <c r="M37" s="35" t="str">
        <f t="shared" si="4"/>
        <v/>
      </c>
      <c r="N37" s="35" t="str">
        <f t="shared" si="5"/>
        <v/>
      </c>
      <c r="O37" s="36" t="e">
        <f>HLOOKUP($Q$1,'Tableau 6'!$A$2:$P$267,B37,FALSE)</f>
        <v>#REF!</v>
      </c>
      <c r="P37" s="35" t="str">
        <f t="shared" si="6"/>
        <v/>
      </c>
      <c r="Q37" s="35" t="str">
        <f t="shared" si="7"/>
        <v/>
      </c>
    </row>
    <row r="38" spans="1:17" s="124" customFormat="1" ht="14.25" customHeight="1">
      <c r="A38" s="143" t="str">
        <f>IF('Values-Valeurs'!A35="","",'Values-Valeurs'!A35)</f>
        <v/>
      </c>
      <c r="B38" s="123" t="e">
        <f>VLOOKUP(A38,Variables!$A:$D,2,FALSE)</f>
        <v>#N/A</v>
      </c>
      <c r="C38" s="175" t="e">
        <f>VLOOKUP(A38,Variables!$A:$D,4,FALSE)</f>
        <v>#N/A</v>
      </c>
      <c r="D38" s="26">
        <f>'Values-Valeurs'!B35</f>
        <v>0</v>
      </c>
      <c r="E38" s="26">
        <f>'Values-Valeurs'!C35</f>
        <v>0</v>
      </c>
      <c r="F38" s="26">
        <f>'Values-Valeurs'!D35</f>
        <v>0</v>
      </c>
      <c r="G38" s="26">
        <f>'Values-Valeurs'!E35</f>
        <v>0</v>
      </c>
      <c r="H38" s="16">
        <f t="shared" si="0"/>
        <v>0</v>
      </c>
      <c r="I38" s="16">
        <f t="shared" si="1"/>
        <v>0</v>
      </c>
      <c r="J38" s="17" t="e">
        <f t="shared" si="2"/>
        <v>#DIV/0!</v>
      </c>
      <c r="K38" s="17" t="e">
        <f t="shared" si="3"/>
        <v>#DIV/0!</v>
      </c>
      <c r="L38" s="18" t="e">
        <f>VLOOKUP(B38,'Tableau 6'!$A$2:$P$267,16,FALSE)</f>
        <v>#N/A</v>
      </c>
      <c r="M38" s="35" t="str">
        <f t="shared" si="4"/>
        <v/>
      </c>
      <c r="N38" s="35" t="str">
        <f t="shared" si="5"/>
        <v/>
      </c>
      <c r="O38" s="36" t="e">
        <f>HLOOKUP($Q$1,'Tableau 6'!$A$2:$P$267,B38,FALSE)</f>
        <v>#REF!</v>
      </c>
      <c r="P38" s="35" t="str">
        <f t="shared" si="6"/>
        <v/>
      </c>
      <c r="Q38" s="35" t="str">
        <f t="shared" si="7"/>
        <v/>
      </c>
    </row>
    <row r="39" spans="1:17" s="124" customFormat="1" ht="14.25" customHeight="1">
      <c r="A39" s="143" t="str">
        <f>IF('Values-Valeurs'!A36="","",'Values-Valeurs'!A36)</f>
        <v/>
      </c>
      <c r="B39" s="123" t="e">
        <f>VLOOKUP(A39,Variables!$A:$D,2,FALSE)</f>
        <v>#N/A</v>
      </c>
      <c r="C39" s="175" t="e">
        <f>VLOOKUP(A39,Variables!$A:$D,4,FALSE)</f>
        <v>#N/A</v>
      </c>
      <c r="D39" s="26">
        <f>'Values-Valeurs'!B36</f>
        <v>0</v>
      </c>
      <c r="E39" s="26">
        <f>'Values-Valeurs'!C36</f>
        <v>0</v>
      </c>
      <c r="F39" s="26">
        <f>'Values-Valeurs'!D36</f>
        <v>0</v>
      </c>
      <c r="G39" s="26">
        <f>'Values-Valeurs'!E36</f>
        <v>0</v>
      </c>
      <c r="H39" s="16">
        <f t="shared" si="0"/>
        <v>0</v>
      </c>
      <c r="I39" s="16">
        <f t="shared" si="1"/>
        <v>0</v>
      </c>
      <c r="J39" s="17" t="e">
        <f t="shared" si="2"/>
        <v>#DIV/0!</v>
      </c>
      <c r="K39" s="17" t="e">
        <f t="shared" si="3"/>
        <v>#DIV/0!</v>
      </c>
      <c r="L39" s="18" t="e">
        <f>VLOOKUP(B39,'Tableau 6'!$A$2:$P$267,16,FALSE)</f>
        <v>#N/A</v>
      </c>
      <c r="M39" s="35" t="str">
        <f t="shared" si="4"/>
        <v/>
      </c>
      <c r="N39" s="35" t="str">
        <f t="shared" si="5"/>
        <v/>
      </c>
      <c r="O39" s="36" t="e">
        <f>HLOOKUP($Q$1,'Tableau 6'!$A$2:$P$267,B39,FALSE)</f>
        <v>#REF!</v>
      </c>
      <c r="P39" s="35" t="str">
        <f t="shared" si="6"/>
        <v/>
      </c>
      <c r="Q39" s="35" t="str">
        <f t="shared" si="7"/>
        <v/>
      </c>
    </row>
    <row r="40" spans="1:17" s="124" customFormat="1" ht="14.25" customHeight="1">
      <c r="A40" s="143" t="str">
        <f>IF('Values-Valeurs'!A37="","",'Values-Valeurs'!A37)</f>
        <v/>
      </c>
      <c r="B40" s="123" t="e">
        <f>VLOOKUP(A40,Variables!$A:$D,2,FALSE)</f>
        <v>#N/A</v>
      </c>
      <c r="C40" s="175" t="e">
        <f>VLOOKUP(A40,Variables!$A:$D,4,FALSE)</f>
        <v>#N/A</v>
      </c>
      <c r="D40" s="26">
        <f>'Values-Valeurs'!B37</f>
        <v>0</v>
      </c>
      <c r="E40" s="26">
        <f>'Values-Valeurs'!C37</f>
        <v>0</v>
      </c>
      <c r="F40" s="26">
        <f>'Values-Valeurs'!D37</f>
        <v>0</v>
      </c>
      <c r="G40" s="26">
        <f>'Values-Valeurs'!E37</f>
        <v>0</v>
      </c>
      <c r="H40" s="16">
        <f t="shared" si="0"/>
        <v>0</v>
      </c>
      <c r="I40" s="16">
        <f t="shared" si="1"/>
        <v>0</v>
      </c>
      <c r="J40" s="17" t="e">
        <f t="shared" si="2"/>
        <v>#DIV/0!</v>
      </c>
      <c r="K40" s="17" t="e">
        <f t="shared" si="3"/>
        <v>#DIV/0!</v>
      </c>
      <c r="L40" s="18" t="e">
        <f>VLOOKUP(B40,'Tableau 6'!$A$2:$P$267,16,FALSE)</f>
        <v>#N/A</v>
      </c>
      <c r="M40" s="35" t="str">
        <f t="shared" si="4"/>
        <v/>
      </c>
      <c r="N40" s="35" t="str">
        <f t="shared" si="5"/>
        <v/>
      </c>
      <c r="O40" s="36" t="e">
        <f>HLOOKUP($Q$1,'Tableau 6'!$A$2:$P$267,B40,FALSE)</f>
        <v>#REF!</v>
      </c>
      <c r="P40" s="35" t="str">
        <f t="shared" si="6"/>
        <v/>
      </c>
      <c r="Q40" s="35" t="str">
        <f t="shared" si="7"/>
        <v/>
      </c>
    </row>
    <row r="41" spans="1:17" s="124" customFormat="1" ht="14.25" customHeight="1">
      <c r="A41" s="143" t="str">
        <f>IF('Values-Valeurs'!A38="","",'Values-Valeurs'!A38)</f>
        <v/>
      </c>
      <c r="B41" s="123" t="e">
        <f>VLOOKUP(A41,Variables!$A:$D,2,FALSE)</f>
        <v>#N/A</v>
      </c>
      <c r="C41" s="175" t="e">
        <f>VLOOKUP(A41,Variables!$A:$D,4,FALSE)</f>
        <v>#N/A</v>
      </c>
      <c r="D41" s="26">
        <f>'Values-Valeurs'!B38</f>
        <v>0</v>
      </c>
      <c r="E41" s="26">
        <f>'Values-Valeurs'!C38</f>
        <v>0</v>
      </c>
      <c r="F41" s="26">
        <f>'Values-Valeurs'!D38</f>
        <v>0</v>
      </c>
      <c r="G41" s="26">
        <f>'Values-Valeurs'!E38</f>
        <v>0</v>
      </c>
      <c r="H41" s="16">
        <f t="shared" si="0"/>
        <v>0</v>
      </c>
      <c r="I41" s="16">
        <f t="shared" si="1"/>
        <v>0</v>
      </c>
      <c r="J41" s="17" t="e">
        <f t="shared" si="2"/>
        <v>#DIV/0!</v>
      </c>
      <c r="K41" s="17" t="e">
        <f t="shared" si="3"/>
        <v>#DIV/0!</v>
      </c>
      <c r="L41" s="18" t="e">
        <f>VLOOKUP(B41,'Tableau 6'!$A$2:$P$267,16,FALSE)</f>
        <v>#N/A</v>
      </c>
      <c r="M41" s="35" t="str">
        <f t="shared" si="4"/>
        <v/>
      </c>
      <c r="N41" s="35" t="str">
        <f t="shared" si="5"/>
        <v/>
      </c>
      <c r="O41" s="36" t="e">
        <f>HLOOKUP($Q$1,'Tableau 6'!$A$2:$P$267,B41,FALSE)</f>
        <v>#REF!</v>
      </c>
      <c r="P41" s="35" t="str">
        <f t="shared" si="6"/>
        <v/>
      </c>
      <c r="Q41" s="35" t="str">
        <f t="shared" si="7"/>
        <v/>
      </c>
    </row>
    <row r="42" spans="1:17" s="124" customFormat="1" ht="14.25" customHeight="1">
      <c r="A42" s="143" t="str">
        <f>IF('Values-Valeurs'!A39="","",'Values-Valeurs'!A39)</f>
        <v/>
      </c>
      <c r="B42" s="123" t="e">
        <f>VLOOKUP(A42,Variables!$A:$D,2,FALSE)</f>
        <v>#N/A</v>
      </c>
      <c r="C42" s="175" t="e">
        <f>VLOOKUP(A42,Variables!$A:$D,4,FALSE)</f>
        <v>#N/A</v>
      </c>
      <c r="D42" s="26">
        <f>'Values-Valeurs'!B39</f>
        <v>0</v>
      </c>
      <c r="E42" s="26">
        <f>'Values-Valeurs'!C39</f>
        <v>0</v>
      </c>
      <c r="F42" s="26">
        <f>'Values-Valeurs'!D39</f>
        <v>0</v>
      </c>
      <c r="G42" s="26">
        <f>'Values-Valeurs'!E39</f>
        <v>0</v>
      </c>
      <c r="H42" s="16">
        <f t="shared" si="0"/>
        <v>0</v>
      </c>
      <c r="I42" s="16">
        <f t="shared" si="1"/>
        <v>0</v>
      </c>
      <c r="J42" s="17" t="e">
        <f t="shared" si="2"/>
        <v>#DIV/0!</v>
      </c>
      <c r="K42" s="17" t="e">
        <f t="shared" si="3"/>
        <v>#DIV/0!</v>
      </c>
      <c r="L42" s="18" t="e">
        <f>VLOOKUP(B42,'Tableau 6'!$A$2:$P$267,16,FALSE)</f>
        <v>#N/A</v>
      </c>
      <c r="M42" s="35" t="str">
        <f t="shared" si="4"/>
        <v/>
      </c>
      <c r="N42" s="35" t="str">
        <f t="shared" si="5"/>
        <v/>
      </c>
      <c r="O42" s="36" t="e">
        <f>HLOOKUP($Q$1,'Tableau 6'!$A$2:$P$267,B42,FALSE)</f>
        <v>#REF!</v>
      </c>
      <c r="P42" s="35" t="str">
        <f t="shared" si="6"/>
        <v/>
      </c>
      <c r="Q42" s="35" t="str">
        <f t="shared" si="7"/>
        <v/>
      </c>
    </row>
    <row r="43" spans="1:17" s="124" customFormat="1" ht="14.25" customHeight="1">
      <c r="A43" s="143" t="str">
        <f>IF('Values-Valeurs'!A40="","",'Values-Valeurs'!A40)</f>
        <v/>
      </c>
      <c r="B43" s="123" t="e">
        <f>VLOOKUP(A43,Variables!$A:$D,2,FALSE)</f>
        <v>#N/A</v>
      </c>
      <c r="C43" s="175" t="e">
        <f>VLOOKUP(A43,Variables!$A:$D,4,FALSE)</f>
        <v>#N/A</v>
      </c>
      <c r="D43" s="26">
        <f>'Values-Valeurs'!B40</f>
        <v>0</v>
      </c>
      <c r="E43" s="26">
        <f>'Values-Valeurs'!C40</f>
        <v>0</v>
      </c>
      <c r="F43" s="26">
        <f>'Values-Valeurs'!D40</f>
        <v>0</v>
      </c>
      <c r="G43" s="26">
        <f>'Values-Valeurs'!E40</f>
        <v>0</v>
      </c>
      <c r="H43" s="16">
        <f t="shared" si="0"/>
        <v>0</v>
      </c>
      <c r="I43" s="16">
        <f t="shared" si="1"/>
        <v>0</v>
      </c>
      <c r="J43" s="17" t="e">
        <f t="shared" si="2"/>
        <v>#DIV/0!</v>
      </c>
      <c r="K43" s="17" t="e">
        <f t="shared" si="3"/>
        <v>#DIV/0!</v>
      </c>
      <c r="L43" s="18" t="e">
        <f>VLOOKUP(B43,'Tableau 6'!$A$2:$P$267,16,FALSE)</f>
        <v>#N/A</v>
      </c>
      <c r="M43" s="35" t="str">
        <f t="shared" si="4"/>
        <v/>
      </c>
      <c r="N43" s="35" t="str">
        <f t="shared" si="5"/>
        <v/>
      </c>
      <c r="O43" s="36" t="e">
        <f>HLOOKUP($Q$1,'Tableau 6'!$A$2:$P$267,B43,FALSE)</f>
        <v>#REF!</v>
      </c>
      <c r="P43" s="35" t="str">
        <f t="shared" si="6"/>
        <v/>
      </c>
      <c r="Q43" s="35" t="str">
        <f t="shared" si="7"/>
        <v/>
      </c>
    </row>
    <row r="44" spans="1:17" s="124" customFormat="1" ht="14.25" customHeight="1">
      <c r="A44" s="143" t="str">
        <f>IF('Values-Valeurs'!A41="","",'Values-Valeurs'!A41)</f>
        <v/>
      </c>
      <c r="B44" s="123" t="e">
        <f>VLOOKUP(A44,Variables!$A:$D,2,FALSE)</f>
        <v>#N/A</v>
      </c>
      <c r="C44" s="175" t="e">
        <f>VLOOKUP(A44,Variables!$A:$D,4,FALSE)</f>
        <v>#N/A</v>
      </c>
      <c r="D44" s="26">
        <f>'Values-Valeurs'!B41</f>
        <v>0</v>
      </c>
      <c r="E44" s="26">
        <f>'Values-Valeurs'!C41</f>
        <v>0</v>
      </c>
      <c r="F44" s="26">
        <f>'Values-Valeurs'!D41</f>
        <v>0</v>
      </c>
      <c r="G44" s="26">
        <f>'Values-Valeurs'!E41</f>
        <v>0</v>
      </c>
      <c r="H44" s="16">
        <f t="shared" si="0"/>
        <v>0</v>
      </c>
      <c r="I44" s="16">
        <f t="shared" si="1"/>
        <v>0</v>
      </c>
      <c r="J44" s="17" t="e">
        <f t="shared" si="2"/>
        <v>#DIV/0!</v>
      </c>
      <c r="K44" s="17" t="e">
        <f t="shared" si="3"/>
        <v>#DIV/0!</v>
      </c>
      <c r="L44" s="18" t="e">
        <f>VLOOKUP(B44,'Tableau 6'!$A$2:$P$267,16,FALSE)</f>
        <v>#N/A</v>
      </c>
      <c r="M44" s="35" t="str">
        <f t="shared" si="4"/>
        <v/>
      </c>
      <c r="N44" s="35" t="str">
        <f t="shared" si="5"/>
        <v/>
      </c>
      <c r="O44" s="36" t="e">
        <f>HLOOKUP($Q$1,'Tableau 6'!$A$2:$P$267,B44,FALSE)</f>
        <v>#REF!</v>
      </c>
      <c r="P44" s="35" t="str">
        <f t="shared" si="6"/>
        <v/>
      </c>
      <c r="Q44" s="35" t="str">
        <f t="shared" si="7"/>
        <v/>
      </c>
    </row>
    <row r="45" spans="1:17" s="124" customFormat="1" ht="14.25" customHeight="1">
      <c r="A45" s="143" t="str">
        <f>IF('Values-Valeurs'!A42="","",'Values-Valeurs'!A42)</f>
        <v/>
      </c>
      <c r="B45" s="123" t="e">
        <f>VLOOKUP(A45,Variables!$A:$D,2,FALSE)</f>
        <v>#N/A</v>
      </c>
      <c r="C45" s="175" t="e">
        <f>VLOOKUP(A45,Variables!$A:$D,4,FALSE)</f>
        <v>#N/A</v>
      </c>
      <c r="D45" s="26">
        <f>'Values-Valeurs'!B42</f>
        <v>0</v>
      </c>
      <c r="E45" s="26">
        <f>'Values-Valeurs'!C42</f>
        <v>0</v>
      </c>
      <c r="F45" s="26">
        <f>'Values-Valeurs'!D42</f>
        <v>0</v>
      </c>
      <c r="G45" s="26">
        <f>'Values-Valeurs'!E42</f>
        <v>0</v>
      </c>
      <c r="H45" s="16">
        <f t="shared" si="0"/>
        <v>0</v>
      </c>
      <c r="I45" s="16">
        <f t="shared" si="1"/>
        <v>0</v>
      </c>
      <c r="J45" s="17" t="e">
        <f t="shared" si="2"/>
        <v>#DIV/0!</v>
      </c>
      <c r="K45" s="17" t="e">
        <f t="shared" si="3"/>
        <v>#DIV/0!</v>
      </c>
      <c r="L45" s="18" t="e">
        <f>VLOOKUP(B45,'Tableau 6'!$A$2:$P$267,16,FALSE)</f>
        <v>#N/A</v>
      </c>
      <c r="M45" s="35" t="str">
        <f t="shared" si="4"/>
        <v/>
      </c>
      <c r="N45" s="35" t="str">
        <f t="shared" si="5"/>
        <v/>
      </c>
      <c r="O45" s="36" t="e">
        <f>HLOOKUP($Q$1,'Tableau 6'!$A$2:$P$267,B45,FALSE)</f>
        <v>#REF!</v>
      </c>
      <c r="P45" s="35" t="str">
        <f t="shared" si="6"/>
        <v/>
      </c>
      <c r="Q45" s="35" t="str">
        <f t="shared" si="7"/>
        <v/>
      </c>
    </row>
    <row r="46" spans="1:17" s="124" customFormat="1" ht="14.25" customHeight="1">
      <c r="A46" s="143" t="str">
        <f>IF('Values-Valeurs'!A43="","",'Values-Valeurs'!A43)</f>
        <v/>
      </c>
      <c r="B46" s="123" t="e">
        <f>VLOOKUP(A46,Variables!$A:$D,2,FALSE)</f>
        <v>#N/A</v>
      </c>
      <c r="C46" s="175" t="e">
        <f>VLOOKUP(A46,Variables!$A:$D,4,FALSE)</f>
        <v>#N/A</v>
      </c>
      <c r="D46" s="26">
        <f>'Values-Valeurs'!B43</f>
        <v>0</v>
      </c>
      <c r="E46" s="26">
        <f>'Values-Valeurs'!C43</f>
        <v>0</v>
      </c>
      <c r="F46" s="26">
        <f>'Values-Valeurs'!D43</f>
        <v>0</v>
      </c>
      <c r="G46" s="26">
        <f>'Values-Valeurs'!E43</f>
        <v>0</v>
      </c>
      <c r="H46" s="16">
        <f t="shared" si="0"/>
        <v>0</v>
      </c>
      <c r="I46" s="16">
        <f t="shared" si="1"/>
        <v>0</v>
      </c>
      <c r="J46" s="17" t="e">
        <f t="shared" si="2"/>
        <v>#DIV/0!</v>
      </c>
      <c r="K46" s="17" t="e">
        <f t="shared" si="3"/>
        <v>#DIV/0!</v>
      </c>
      <c r="L46" s="18" t="e">
        <f>VLOOKUP(B46,'Tableau 6'!$A$2:$P$267,16,FALSE)</f>
        <v>#N/A</v>
      </c>
      <c r="M46" s="35" t="str">
        <f t="shared" si="4"/>
        <v/>
      </c>
      <c r="N46" s="35" t="str">
        <f t="shared" si="5"/>
        <v/>
      </c>
      <c r="O46" s="36" t="e">
        <f>HLOOKUP($Q$1,'Tableau 6'!$A$2:$P$267,B46,FALSE)</f>
        <v>#REF!</v>
      </c>
      <c r="P46" s="35" t="str">
        <f t="shared" si="6"/>
        <v/>
      </c>
      <c r="Q46" s="35" t="str">
        <f t="shared" si="7"/>
        <v/>
      </c>
    </row>
    <row r="47" spans="1:17" s="124" customFormat="1" ht="14.25" customHeight="1">
      <c r="A47" s="143" t="str">
        <f>IF('Values-Valeurs'!A44="","",'Values-Valeurs'!A44)</f>
        <v/>
      </c>
      <c r="B47" s="123" t="e">
        <f>VLOOKUP(A47,Variables!$A:$D,2,FALSE)</f>
        <v>#N/A</v>
      </c>
      <c r="C47" s="175" t="e">
        <f>VLOOKUP(A47,Variables!$A:$D,4,FALSE)</f>
        <v>#N/A</v>
      </c>
      <c r="D47" s="26">
        <f>'Values-Valeurs'!B44</f>
        <v>0</v>
      </c>
      <c r="E47" s="26">
        <f>'Values-Valeurs'!C44</f>
        <v>0</v>
      </c>
      <c r="F47" s="26">
        <f>'Values-Valeurs'!D44</f>
        <v>0</v>
      </c>
      <c r="G47" s="26">
        <f>'Values-Valeurs'!E44</f>
        <v>0</v>
      </c>
      <c r="H47" s="16">
        <f t="shared" si="0"/>
        <v>0</v>
      </c>
      <c r="I47" s="16">
        <f t="shared" si="1"/>
        <v>0</v>
      </c>
      <c r="J47" s="17" t="e">
        <f t="shared" si="2"/>
        <v>#DIV/0!</v>
      </c>
      <c r="K47" s="17" t="e">
        <f t="shared" si="3"/>
        <v>#DIV/0!</v>
      </c>
      <c r="L47" s="18" t="e">
        <f>VLOOKUP(B47,'Tableau 6'!$A$2:$P$267,16,FALSE)</f>
        <v>#N/A</v>
      </c>
      <c r="M47" s="35" t="str">
        <f t="shared" si="4"/>
        <v/>
      </c>
      <c r="N47" s="35" t="str">
        <f t="shared" si="5"/>
        <v/>
      </c>
      <c r="O47" s="36" t="e">
        <f>HLOOKUP($Q$1,'Tableau 6'!$A$2:$P$267,B47,FALSE)</f>
        <v>#REF!</v>
      </c>
      <c r="P47" s="35" t="str">
        <f t="shared" si="6"/>
        <v/>
      </c>
      <c r="Q47" s="35" t="str">
        <f t="shared" si="7"/>
        <v/>
      </c>
    </row>
    <row r="48" spans="1:17" s="124" customFormat="1" ht="14.25" customHeight="1">
      <c r="A48" s="143" t="str">
        <f>IF('Values-Valeurs'!A45="","",'Values-Valeurs'!A45)</f>
        <v/>
      </c>
      <c r="B48" s="123" t="e">
        <f>VLOOKUP(A48,Variables!$A:$D,2,FALSE)</f>
        <v>#N/A</v>
      </c>
      <c r="C48" s="175" t="e">
        <f>VLOOKUP(A48,Variables!$A:$D,4,FALSE)</f>
        <v>#N/A</v>
      </c>
      <c r="D48" s="26">
        <f>'Values-Valeurs'!B45</f>
        <v>0</v>
      </c>
      <c r="E48" s="26">
        <f>'Values-Valeurs'!C45</f>
        <v>0</v>
      </c>
      <c r="F48" s="26">
        <f>'Values-Valeurs'!D45</f>
        <v>0</v>
      </c>
      <c r="G48" s="26">
        <f>'Values-Valeurs'!E45</f>
        <v>0</v>
      </c>
      <c r="H48" s="16">
        <f t="shared" si="0"/>
        <v>0</v>
      </c>
      <c r="I48" s="16">
        <f t="shared" si="1"/>
        <v>0</v>
      </c>
      <c r="J48" s="17" t="e">
        <f t="shared" si="2"/>
        <v>#DIV/0!</v>
      </c>
      <c r="K48" s="17" t="e">
        <f t="shared" si="3"/>
        <v>#DIV/0!</v>
      </c>
      <c r="L48" s="18" t="e">
        <f>VLOOKUP(B48,'Tableau 6'!$A$2:$P$267,16,FALSE)</f>
        <v>#N/A</v>
      </c>
      <c r="M48" s="35" t="str">
        <f t="shared" si="4"/>
        <v/>
      </c>
      <c r="N48" s="35" t="str">
        <f t="shared" si="5"/>
        <v/>
      </c>
      <c r="O48" s="36" t="e">
        <f>HLOOKUP($Q$1,'Tableau 6'!$A$2:$P$267,B48,FALSE)</f>
        <v>#REF!</v>
      </c>
      <c r="P48" s="35" t="str">
        <f t="shared" si="6"/>
        <v/>
      </c>
      <c r="Q48" s="35" t="str">
        <f t="shared" si="7"/>
        <v/>
      </c>
    </row>
    <row r="49" spans="1:17" s="124" customFormat="1" ht="14.25" customHeight="1">
      <c r="A49" s="143" t="str">
        <f>IF('Values-Valeurs'!A46="","",'Values-Valeurs'!A46)</f>
        <v/>
      </c>
      <c r="B49" s="123" t="e">
        <f>VLOOKUP(A49,Variables!$A:$D,2,FALSE)</f>
        <v>#N/A</v>
      </c>
      <c r="C49" s="175" t="e">
        <f>VLOOKUP(A49,Variables!$A:$D,4,FALSE)</f>
        <v>#N/A</v>
      </c>
      <c r="D49" s="26">
        <f>'Values-Valeurs'!B46</f>
        <v>0</v>
      </c>
      <c r="E49" s="26">
        <f>'Values-Valeurs'!C46</f>
        <v>0</v>
      </c>
      <c r="F49" s="26">
        <f>'Values-Valeurs'!D46</f>
        <v>0</v>
      </c>
      <c r="G49" s="26">
        <f>'Values-Valeurs'!E46</f>
        <v>0</v>
      </c>
      <c r="H49" s="16">
        <f t="shared" si="0"/>
        <v>0</v>
      </c>
      <c r="I49" s="16">
        <f t="shared" si="1"/>
        <v>0</v>
      </c>
      <c r="J49" s="17" t="e">
        <f t="shared" si="2"/>
        <v>#DIV/0!</v>
      </c>
      <c r="K49" s="17" t="e">
        <f t="shared" si="3"/>
        <v>#DIV/0!</v>
      </c>
      <c r="L49" s="18" t="e">
        <f>VLOOKUP(B49,'Tableau 6'!$A$2:$P$267,16,FALSE)</f>
        <v>#N/A</v>
      </c>
      <c r="M49" s="35" t="str">
        <f t="shared" si="4"/>
        <v/>
      </c>
      <c r="N49" s="35" t="str">
        <f t="shared" si="5"/>
        <v/>
      </c>
      <c r="O49" s="36" t="e">
        <f>HLOOKUP($Q$1,'Tableau 6'!$A$2:$P$267,B49,FALSE)</f>
        <v>#REF!</v>
      </c>
      <c r="P49" s="35" t="str">
        <f t="shared" si="6"/>
        <v/>
      </c>
      <c r="Q49" s="35" t="str">
        <f t="shared" si="7"/>
        <v/>
      </c>
    </row>
    <row r="50" spans="1:17" s="124" customFormat="1" ht="14.25" customHeight="1">
      <c r="A50" s="143" t="str">
        <f>IF('Values-Valeurs'!A47="","",'Values-Valeurs'!A47)</f>
        <v/>
      </c>
      <c r="B50" s="123" t="e">
        <f>VLOOKUP(A50,Variables!$A:$D,2,FALSE)</f>
        <v>#N/A</v>
      </c>
      <c r="C50" s="175" t="e">
        <f>VLOOKUP(A50,Variables!$A:$D,4,FALSE)</f>
        <v>#N/A</v>
      </c>
      <c r="D50" s="26">
        <f>'Values-Valeurs'!B47</f>
        <v>0</v>
      </c>
      <c r="E50" s="26">
        <f>'Values-Valeurs'!C47</f>
        <v>0</v>
      </c>
      <c r="F50" s="26">
        <f>'Values-Valeurs'!D47</f>
        <v>0</v>
      </c>
      <c r="G50" s="26">
        <f>'Values-Valeurs'!E47</f>
        <v>0</v>
      </c>
      <c r="H50" s="16">
        <f t="shared" si="0"/>
        <v>0</v>
      </c>
      <c r="I50" s="16">
        <f t="shared" si="1"/>
        <v>0</v>
      </c>
      <c r="J50" s="17" t="e">
        <f t="shared" si="2"/>
        <v>#DIV/0!</v>
      </c>
      <c r="K50" s="17" t="e">
        <f t="shared" si="3"/>
        <v>#DIV/0!</v>
      </c>
      <c r="L50" s="18" t="e">
        <f>VLOOKUP(B50,'Tableau 6'!$A$2:$P$267,16,FALSE)</f>
        <v>#N/A</v>
      </c>
      <c r="M50" s="35" t="str">
        <f t="shared" si="4"/>
        <v/>
      </c>
      <c r="N50" s="35" t="str">
        <f t="shared" si="5"/>
        <v/>
      </c>
      <c r="O50" s="36" t="e">
        <f>HLOOKUP($Q$1,'Tableau 6'!$A$2:$P$267,B50,FALSE)</f>
        <v>#REF!</v>
      </c>
      <c r="P50" s="35" t="str">
        <f t="shared" si="6"/>
        <v/>
      </c>
      <c r="Q50" s="35" t="str">
        <f t="shared" si="7"/>
        <v/>
      </c>
    </row>
    <row r="51" spans="1:17" s="124" customFormat="1" ht="14.25" customHeight="1">
      <c r="A51" s="143" t="str">
        <f>IF('Values-Valeurs'!A48="","",'Values-Valeurs'!A48)</f>
        <v/>
      </c>
      <c r="B51" s="123" t="e">
        <f>VLOOKUP(A51,Variables!$A:$D,2,FALSE)</f>
        <v>#N/A</v>
      </c>
      <c r="C51" s="175" t="e">
        <f>VLOOKUP(A51,Variables!$A:$D,4,FALSE)</f>
        <v>#N/A</v>
      </c>
      <c r="D51" s="26">
        <f>'Values-Valeurs'!B48</f>
        <v>0</v>
      </c>
      <c r="E51" s="26">
        <f>'Values-Valeurs'!C48</f>
        <v>0</v>
      </c>
      <c r="F51" s="26">
        <f>'Values-Valeurs'!D48</f>
        <v>0</v>
      </c>
      <c r="G51" s="26">
        <f>'Values-Valeurs'!E48</f>
        <v>0</v>
      </c>
      <c r="H51" s="16">
        <f t="shared" si="0"/>
        <v>0</v>
      </c>
      <c r="I51" s="16">
        <f t="shared" si="1"/>
        <v>0</v>
      </c>
      <c r="J51" s="17" t="e">
        <f t="shared" si="2"/>
        <v>#DIV/0!</v>
      </c>
      <c r="K51" s="17" t="e">
        <f t="shared" si="3"/>
        <v>#DIV/0!</v>
      </c>
      <c r="L51" s="18" t="e">
        <f>VLOOKUP(B51,'Tableau 6'!$A$2:$P$267,16,FALSE)</f>
        <v>#N/A</v>
      </c>
      <c r="M51" s="35" t="str">
        <f t="shared" si="4"/>
        <v/>
      </c>
      <c r="N51" s="35" t="str">
        <f t="shared" si="5"/>
        <v/>
      </c>
      <c r="O51" s="36" t="e">
        <f>HLOOKUP($Q$1,'Tableau 6'!$A$2:$P$267,B51,FALSE)</f>
        <v>#REF!</v>
      </c>
      <c r="P51" s="35" t="str">
        <f t="shared" si="6"/>
        <v/>
      </c>
      <c r="Q51" s="35" t="str">
        <f t="shared" si="7"/>
        <v/>
      </c>
    </row>
    <row r="52" spans="1:17" s="124" customFormat="1" ht="14.25" customHeight="1">
      <c r="A52" s="143" t="str">
        <f>IF('Values-Valeurs'!A49="","",'Values-Valeurs'!A49)</f>
        <v/>
      </c>
      <c r="B52" s="123" t="e">
        <f>VLOOKUP(A52,Variables!$A:$D,2,FALSE)</f>
        <v>#N/A</v>
      </c>
      <c r="C52" s="175" t="e">
        <f>VLOOKUP(A52,Variables!$A:$D,4,FALSE)</f>
        <v>#N/A</v>
      </c>
      <c r="D52" s="26">
        <f>'Values-Valeurs'!B49</f>
        <v>0</v>
      </c>
      <c r="E52" s="26">
        <f>'Values-Valeurs'!C49</f>
        <v>0</v>
      </c>
      <c r="F52" s="26">
        <f>'Values-Valeurs'!D49</f>
        <v>0</v>
      </c>
      <c r="G52" s="26">
        <f>'Values-Valeurs'!E49</f>
        <v>0</v>
      </c>
      <c r="H52" s="16">
        <f t="shared" si="0"/>
        <v>0</v>
      </c>
      <c r="I52" s="16">
        <f t="shared" si="1"/>
        <v>0</v>
      </c>
      <c r="J52" s="17" t="e">
        <f t="shared" si="2"/>
        <v>#DIV/0!</v>
      </c>
      <c r="K52" s="17" t="e">
        <f t="shared" si="3"/>
        <v>#DIV/0!</v>
      </c>
      <c r="L52" s="18" t="e">
        <f>VLOOKUP(B52,'Tableau 6'!$A$2:$P$267,16,FALSE)</f>
        <v>#N/A</v>
      </c>
      <c r="M52" s="35" t="str">
        <f t="shared" si="4"/>
        <v/>
      </c>
      <c r="N52" s="35" t="str">
        <f t="shared" si="5"/>
        <v/>
      </c>
      <c r="O52" s="36" t="e">
        <f>HLOOKUP($Q$1,'Tableau 6'!$A$2:$P$267,B52,FALSE)</f>
        <v>#REF!</v>
      </c>
      <c r="P52" s="35" t="str">
        <f t="shared" si="6"/>
        <v/>
      </c>
      <c r="Q52" s="35" t="str">
        <f t="shared" si="7"/>
        <v/>
      </c>
    </row>
    <row r="53" spans="1:17" s="124" customFormat="1" ht="14.25" customHeight="1">
      <c r="A53" s="143" t="str">
        <f>IF('Values-Valeurs'!A50="","",'Values-Valeurs'!A50)</f>
        <v/>
      </c>
      <c r="B53" s="123" t="e">
        <f>VLOOKUP(A53,Variables!$A:$D,2,FALSE)</f>
        <v>#N/A</v>
      </c>
      <c r="C53" s="175" t="e">
        <f>VLOOKUP(A53,Variables!$A:$D,4,FALSE)</f>
        <v>#N/A</v>
      </c>
      <c r="D53" s="26">
        <f>'Values-Valeurs'!B50</f>
        <v>0</v>
      </c>
      <c r="E53" s="26">
        <f>'Values-Valeurs'!C50</f>
        <v>0</v>
      </c>
      <c r="F53" s="26">
        <f>'Values-Valeurs'!D50</f>
        <v>0</v>
      </c>
      <c r="G53" s="26">
        <f>'Values-Valeurs'!E50</f>
        <v>0</v>
      </c>
      <c r="H53" s="16">
        <f t="shared" si="0"/>
        <v>0</v>
      </c>
      <c r="I53" s="16">
        <f t="shared" si="1"/>
        <v>0</v>
      </c>
      <c r="J53" s="17" t="e">
        <f t="shared" si="2"/>
        <v>#DIV/0!</v>
      </c>
      <c r="K53" s="17" t="e">
        <f t="shared" si="3"/>
        <v>#DIV/0!</v>
      </c>
      <c r="L53" s="18" t="e">
        <f>VLOOKUP(B53,'Tableau 6'!$A$2:$P$267,16,FALSE)</f>
        <v>#N/A</v>
      </c>
      <c r="M53" s="35" t="str">
        <f t="shared" si="4"/>
        <v/>
      </c>
      <c r="N53" s="35" t="str">
        <f t="shared" si="5"/>
        <v/>
      </c>
      <c r="O53" s="36" t="e">
        <f>HLOOKUP($Q$1,'Tableau 6'!$A$2:$P$267,B53,FALSE)</f>
        <v>#REF!</v>
      </c>
      <c r="P53" s="35" t="str">
        <f t="shared" si="6"/>
        <v/>
      </c>
      <c r="Q53" s="35" t="str">
        <f t="shared" si="7"/>
        <v/>
      </c>
    </row>
    <row r="54" spans="1:17" s="124" customFormat="1" ht="14.25" customHeight="1">
      <c r="A54" s="143" t="str">
        <f>IF('Values-Valeurs'!A51="","",'Values-Valeurs'!A51)</f>
        <v/>
      </c>
      <c r="B54" s="123" t="e">
        <f>VLOOKUP(A54,Variables!$A:$D,2,FALSE)</f>
        <v>#N/A</v>
      </c>
      <c r="C54" s="175" t="e">
        <f>VLOOKUP(A54,Variables!$A:$D,4,FALSE)</f>
        <v>#N/A</v>
      </c>
      <c r="D54" s="26">
        <f>'Values-Valeurs'!B51</f>
        <v>0</v>
      </c>
      <c r="E54" s="26">
        <f>'Values-Valeurs'!C51</f>
        <v>0</v>
      </c>
      <c r="F54" s="26">
        <f>'Values-Valeurs'!D51</f>
        <v>0</v>
      </c>
      <c r="G54" s="26">
        <f>'Values-Valeurs'!E51</f>
        <v>0</v>
      </c>
      <c r="H54" s="16">
        <f t="shared" si="0"/>
        <v>0</v>
      </c>
      <c r="I54" s="16">
        <f t="shared" si="1"/>
        <v>0</v>
      </c>
      <c r="J54" s="17" t="e">
        <f t="shared" si="2"/>
        <v>#DIV/0!</v>
      </c>
      <c r="K54" s="17" t="e">
        <f t="shared" si="3"/>
        <v>#DIV/0!</v>
      </c>
      <c r="L54" s="18" t="e">
        <f>VLOOKUP(B54,'Tableau 6'!$A$2:$P$267,16,FALSE)</f>
        <v>#N/A</v>
      </c>
      <c r="M54" s="35" t="str">
        <f t="shared" si="4"/>
        <v/>
      </c>
      <c r="N54" s="35" t="str">
        <f t="shared" si="5"/>
        <v/>
      </c>
      <c r="O54" s="36" t="e">
        <f>HLOOKUP($Q$1,'Tableau 6'!$A$2:$P$267,B54,FALSE)</f>
        <v>#REF!</v>
      </c>
      <c r="P54" s="35" t="str">
        <f t="shared" si="6"/>
        <v/>
      </c>
      <c r="Q54" s="35" t="str">
        <f t="shared" si="7"/>
        <v/>
      </c>
    </row>
    <row r="55" spans="1:17" s="124" customFormat="1" ht="14.25" customHeight="1">
      <c r="A55" s="143" t="str">
        <f>IF('Values-Valeurs'!A52="","",'Values-Valeurs'!A52)</f>
        <v/>
      </c>
      <c r="B55" s="123" t="e">
        <f>VLOOKUP(A55,Variables!$A:$D,2,FALSE)</f>
        <v>#N/A</v>
      </c>
      <c r="C55" s="175" t="e">
        <f>VLOOKUP(A55,Variables!$A:$D,4,FALSE)</f>
        <v>#N/A</v>
      </c>
      <c r="D55" s="26">
        <f>'Values-Valeurs'!B52</f>
        <v>0</v>
      </c>
      <c r="E55" s="26">
        <f>'Values-Valeurs'!C52</f>
        <v>0</v>
      </c>
      <c r="F55" s="26">
        <f>'Values-Valeurs'!D52</f>
        <v>0</v>
      </c>
      <c r="G55" s="26">
        <f>'Values-Valeurs'!E52</f>
        <v>0</v>
      </c>
      <c r="H55" s="16">
        <f t="shared" si="0"/>
        <v>0</v>
      </c>
      <c r="I55" s="16">
        <f t="shared" si="1"/>
        <v>0</v>
      </c>
      <c r="J55" s="17" t="e">
        <f t="shared" si="2"/>
        <v>#DIV/0!</v>
      </c>
      <c r="K55" s="17" t="e">
        <f t="shared" si="3"/>
        <v>#DIV/0!</v>
      </c>
      <c r="L55" s="18" t="e">
        <f>VLOOKUP(B55,'Tableau 6'!$A$2:$P$267,16,FALSE)</f>
        <v>#N/A</v>
      </c>
      <c r="M55" s="35" t="str">
        <f t="shared" si="4"/>
        <v/>
      </c>
      <c r="N55" s="35" t="str">
        <f t="shared" si="5"/>
        <v/>
      </c>
      <c r="O55" s="36" t="e">
        <f>HLOOKUP($Q$1,'Tableau 6'!$A$2:$P$267,B55,FALSE)</f>
        <v>#REF!</v>
      </c>
      <c r="P55" s="35" t="str">
        <f t="shared" si="6"/>
        <v/>
      </c>
      <c r="Q55" s="35" t="str">
        <f t="shared" si="7"/>
        <v/>
      </c>
    </row>
    <row r="56" spans="1:17" s="124" customFormat="1" ht="14.25" customHeight="1">
      <c r="A56" s="143" t="str">
        <f>IF('Values-Valeurs'!A53="","",'Values-Valeurs'!A53)</f>
        <v/>
      </c>
      <c r="B56" s="123" t="e">
        <f>VLOOKUP(A56,Variables!$A:$D,2,FALSE)</f>
        <v>#N/A</v>
      </c>
      <c r="C56" s="175" t="e">
        <f>VLOOKUP(A56,Variables!$A:$D,4,FALSE)</f>
        <v>#N/A</v>
      </c>
      <c r="D56" s="26">
        <f>'Values-Valeurs'!B53</f>
        <v>0</v>
      </c>
      <c r="E56" s="26">
        <f>'Values-Valeurs'!C53</f>
        <v>0</v>
      </c>
      <c r="F56" s="26">
        <f>'Values-Valeurs'!D53</f>
        <v>0</v>
      </c>
      <c r="G56" s="26">
        <f>'Values-Valeurs'!E53</f>
        <v>0</v>
      </c>
      <c r="H56" s="16">
        <f t="shared" si="0"/>
        <v>0</v>
      </c>
      <c r="I56" s="16">
        <f t="shared" si="1"/>
        <v>0</v>
      </c>
      <c r="J56" s="17" t="e">
        <f t="shared" si="2"/>
        <v>#DIV/0!</v>
      </c>
      <c r="K56" s="17" t="e">
        <f t="shared" si="3"/>
        <v>#DIV/0!</v>
      </c>
      <c r="L56" s="18" t="e">
        <f>VLOOKUP(B56,'Tableau 6'!$A$2:$P$267,16,FALSE)</f>
        <v>#N/A</v>
      </c>
      <c r="M56" s="35" t="str">
        <f t="shared" si="4"/>
        <v/>
      </c>
      <c r="N56" s="35" t="str">
        <f t="shared" si="5"/>
        <v/>
      </c>
      <c r="O56" s="36" t="e">
        <f>HLOOKUP($Q$1,'Tableau 6'!$A$2:$P$267,B56,FALSE)</f>
        <v>#REF!</v>
      </c>
      <c r="P56" s="35" t="str">
        <f t="shared" si="6"/>
        <v/>
      </c>
      <c r="Q56" s="35" t="str">
        <f t="shared" si="7"/>
        <v/>
      </c>
    </row>
    <row r="57" spans="1:17" s="124" customFormat="1" ht="14.25" customHeight="1">
      <c r="A57" s="143" t="str">
        <f>IF('Values-Valeurs'!A54="","",'Values-Valeurs'!A54)</f>
        <v/>
      </c>
      <c r="B57" s="123" t="e">
        <f>VLOOKUP(A57,Variables!$A:$D,2,FALSE)</f>
        <v>#N/A</v>
      </c>
      <c r="C57" s="175" t="e">
        <f>VLOOKUP(A57,Variables!$A:$D,4,FALSE)</f>
        <v>#N/A</v>
      </c>
      <c r="D57" s="26">
        <f>'Values-Valeurs'!B54</f>
        <v>0</v>
      </c>
      <c r="E57" s="26">
        <f>'Values-Valeurs'!C54</f>
        <v>0</v>
      </c>
      <c r="F57" s="26">
        <f>'Values-Valeurs'!D54</f>
        <v>0</v>
      </c>
      <c r="G57" s="26">
        <f>'Values-Valeurs'!E54</f>
        <v>0</v>
      </c>
      <c r="H57" s="16">
        <f t="shared" si="0"/>
        <v>0</v>
      </c>
      <c r="I57" s="16">
        <f t="shared" si="1"/>
        <v>0</v>
      </c>
      <c r="J57" s="17" t="e">
        <f t="shared" si="2"/>
        <v>#DIV/0!</v>
      </c>
      <c r="K57" s="17" t="e">
        <f t="shared" si="3"/>
        <v>#DIV/0!</v>
      </c>
      <c r="L57" s="18" t="e">
        <f>VLOOKUP(B57,'Tableau 6'!$A$2:$P$267,16,FALSE)</f>
        <v>#N/A</v>
      </c>
      <c r="M57" s="35" t="str">
        <f t="shared" si="4"/>
        <v/>
      </c>
      <c r="N57" s="35" t="str">
        <f t="shared" si="5"/>
        <v/>
      </c>
      <c r="O57" s="36" t="e">
        <f>HLOOKUP($Q$1,'Tableau 6'!$A$2:$P$267,B57,FALSE)</f>
        <v>#REF!</v>
      </c>
      <c r="P57" s="35" t="str">
        <f t="shared" si="6"/>
        <v/>
      </c>
      <c r="Q57" s="35" t="str">
        <f t="shared" si="7"/>
        <v/>
      </c>
    </row>
    <row r="58" spans="1:17" s="124" customFormat="1" ht="14.25" customHeight="1">
      <c r="A58" s="143" t="str">
        <f>IF('Values-Valeurs'!A55="","",'Values-Valeurs'!A55)</f>
        <v/>
      </c>
      <c r="B58" s="123" t="e">
        <f>VLOOKUP(A58,Variables!$A:$D,2,FALSE)</f>
        <v>#N/A</v>
      </c>
      <c r="C58" s="175" t="e">
        <f>VLOOKUP(A58,Variables!$A:$D,4,FALSE)</f>
        <v>#N/A</v>
      </c>
      <c r="D58" s="26">
        <f>'Values-Valeurs'!B55</f>
        <v>0</v>
      </c>
      <c r="E58" s="26">
        <f>'Values-Valeurs'!C55</f>
        <v>0</v>
      </c>
      <c r="F58" s="26">
        <f>'Values-Valeurs'!D55</f>
        <v>0</v>
      </c>
      <c r="G58" s="26">
        <f>'Values-Valeurs'!E55</f>
        <v>0</v>
      </c>
      <c r="H58" s="16">
        <f t="shared" si="0"/>
        <v>0</v>
      </c>
      <c r="I58" s="16">
        <f t="shared" si="1"/>
        <v>0</v>
      </c>
      <c r="J58" s="17" t="e">
        <f t="shared" si="2"/>
        <v>#DIV/0!</v>
      </c>
      <c r="K58" s="17" t="e">
        <f t="shared" si="3"/>
        <v>#DIV/0!</v>
      </c>
      <c r="L58" s="18" t="e">
        <f>VLOOKUP(B58,'Tableau 6'!$A$2:$P$267,16,FALSE)</f>
        <v>#N/A</v>
      </c>
      <c r="M58" s="35" t="str">
        <f t="shared" si="4"/>
        <v/>
      </c>
      <c r="N58" s="35" t="str">
        <f t="shared" si="5"/>
        <v/>
      </c>
      <c r="O58" s="36" t="e">
        <f>HLOOKUP($Q$1,'Tableau 6'!$A$2:$P$267,B58,FALSE)</f>
        <v>#REF!</v>
      </c>
      <c r="P58" s="35" t="str">
        <f t="shared" si="6"/>
        <v/>
      </c>
      <c r="Q58" s="35" t="str">
        <f t="shared" si="7"/>
        <v/>
      </c>
    </row>
    <row r="59" spans="1:17" s="124" customFormat="1" ht="14.25" customHeight="1">
      <c r="A59" s="143" t="str">
        <f>IF('Values-Valeurs'!A56="","",'Values-Valeurs'!A56)</f>
        <v/>
      </c>
      <c r="B59" s="123" t="e">
        <f>VLOOKUP(A59,Variables!$A:$D,2,FALSE)</f>
        <v>#N/A</v>
      </c>
      <c r="C59" s="175" t="e">
        <f>VLOOKUP(A59,Variables!$A:$D,4,FALSE)</f>
        <v>#N/A</v>
      </c>
      <c r="D59" s="26">
        <f>'Values-Valeurs'!B56</f>
        <v>0</v>
      </c>
      <c r="E59" s="26">
        <f>'Values-Valeurs'!C56</f>
        <v>0</v>
      </c>
      <c r="F59" s="26">
        <f>'Values-Valeurs'!D56</f>
        <v>0</v>
      </c>
      <c r="G59" s="26">
        <f>'Values-Valeurs'!E56</f>
        <v>0</v>
      </c>
      <c r="H59" s="16">
        <f t="shared" si="0"/>
        <v>0</v>
      </c>
      <c r="I59" s="16">
        <f t="shared" si="1"/>
        <v>0</v>
      </c>
      <c r="J59" s="17" t="e">
        <f t="shared" si="2"/>
        <v>#DIV/0!</v>
      </c>
      <c r="K59" s="17" t="e">
        <f t="shared" si="3"/>
        <v>#DIV/0!</v>
      </c>
      <c r="L59" s="18" t="e">
        <f>VLOOKUP(B59,'Tableau 6'!$A$2:$P$267,16,FALSE)</f>
        <v>#N/A</v>
      </c>
      <c r="M59" s="35" t="str">
        <f t="shared" si="4"/>
        <v/>
      </c>
      <c r="N59" s="35" t="str">
        <f t="shared" si="5"/>
        <v/>
      </c>
      <c r="O59" s="36" t="e">
        <f>HLOOKUP($Q$1,'Tableau 6'!$A$2:$P$267,B59,FALSE)</f>
        <v>#REF!</v>
      </c>
      <c r="P59" s="35" t="str">
        <f t="shared" si="6"/>
        <v/>
      </c>
      <c r="Q59" s="35" t="str">
        <f t="shared" si="7"/>
        <v/>
      </c>
    </row>
    <row r="60" spans="1:17" s="124" customFormat="1" ht="14.25" customHeight="1">
      <c r="A60" s="143" t="str">
        <f>IF('Values-Valeurs'!A57="","",'Values-Valeurs'!A57)</f>
        <v/>
      </c>
      <c r="B60" s="123" t="e">
        <f>VLOOKUP(A60,Variables!$A:$D,2,FALSE)</f>
        <v>#N/A</v>
      </c>
      <c r="C60" s="175" t="e">
        <f>VLOOKUP(A60,Variables!$A:$D,4,FALSE)</f>
        <v>#N/A</v>
      </c>
      <c r="D60" s="26">
        <f>'Values-Valeurs'!B57</f>
        <v>0</v>
      </c>
      <c r="E60" s="26">
        <f>'Values-Valeurs'!C57</f>
        <v>0</v>
      </c>
      <c r="F60" s="26">
        <f>'Values-Valeurs'!D57</f>
        <v>0</v>
      </c>
      <c r="G60" s="26">
        <f>'Values-Valeurs'!E57</f>
        <v>0</v>
      </c>
      <c r="H60" s="16">
        <f t="shared" si="0"/>
        <v>0</v>
      </c>
      <c r="I60" s="16">
        <f t="shared" si="1"/>
        <v>0</v>
      </c>
      <c r="J60" s="17" t="e">
        <f t="shared" si="2"/>
        <v>#DIV/0!</v>
      </c>
      <c r="K60" s="17" t="e">
        <f t="shared" si="3"/>
        <v>#DIV/0!</v>
      </c>
      <c r="L60" s="18" t="e">
        <f>VLOOKUP(B60,'Tableau 6'!$A$2:$P$267,16,FALSE)</f>
        <v>#N/A</v>
      </c>
      <c r="M60" s="35" t="str">
        <f t="shared" si="4"/>
        <v/>
      </c>
      <c r="N60" s="35" t="str">
        <f t="shared" si="5"/>
        <v/>
      </c>
      <c r="O60" s="36" t="e">
        <f>HLOOKUP($Q$1,'Tableau 6'!$A$2:$P$267,B60,FALSE)</f>
        <v>#REF!</v>
      </c>
      <c r="P60" s="35" t="str">
        <f t="shared" si="6"/>
        <v/>
      </c>
      <c r="Q60" s="35" t="str">
        <f t="shared" si="7"/>
        <v/>
      </c>
    </row>
    <row r="61" spans="1:17" s="124" customFormat="1" ht="14.25" customHeight="1">
      <c r="A61" s="143" t="str">
        <f>IF('Values-Valeurs'!A58="","",'Values-Valeurs'!A58)</f>
        <v/>
      </c>
      <c r="B61" s="123" t="e">
        <f>VLOOKUP(A61,Variables!$A:$D,2,FALSE)</f>
        <v>#N/A</v>
      </c>
      <c r="C61" s="175" t="e">
        <f>VLOOKUP(A61,Variables!$A:$D,4,FALSE)</f>
        <v>#N/A</v>
      </c>
      <c r="D61" s="26">
        <f>'Values-Valeurs'!B58</f>
        <v>0</v>
      </c>
      <c r="E61" s="26">
        <f>'Values-Valeurs'!C58</f>
        <v>0</v>
      </c>
      <c r="F61" s="26">
        <f>'Values-Valeurs'!D58</f>
        <v>0</v>
      </c>
      <c r="G61" s="26">
        <f>'Values-Valeurs'!E58</f>
        <v>0</v>
      </c>
      <c r="H61" s="16">
        <f t="shared" si="0"/>
        <v>0</v>
      </c>
      <c r="I61" s="16">
        <f t="shared" si="1"/>
        <v>0</v>
      </c>
      <c r="J61" s="17" t="e">
        <f t="shared" si="2"/>
        <v>#DIV/0!</v>
      </c>
      <c r="K61" s="17" t="e">
        <f t="shared" si="3"/>
        <v>#DIV/0!</v>
      </c>
      <c r="L61" s="18" t="e">
        <f>VLOOKUP(B61,'Tableau 6'!$A$2:$P$267,16,FALSE)</f>
        <v>#N/A</v>
      </c>
      <c r="M61" s="35" t="str">
        <f t="shared" si="4"/>
        <v/>
      </c>
      <c r="N61" s="35" t="str">
        <f t="shared" si="5"/>
        <v/>
      </c>
      <c r="O61" s="36" t="e">
        <f>HLOOKUP($Q$1,'Tableau 6'!$A$2:$P$267,B61,FALSE)</f>
        <v>#REF!</v>
      </c>
      <c r="P61" s="35" t="str">
        <f t="shared" si="6"/>
        <v/>
      </c>
      <c r="Q61" s="35" t="str">
        <f t="shared" si="7"/>
        <v/>
      </c>
    </row>
    <row r="62" spans="1:17" s="124" customFormat="1" ht="14.25" customHeight="1">
      <c r="A62" s="143" t="str">
        <f>IF('Values-Valeurs'!A59="","",'Values-Valeurs'!A59)</f>
        <v/>
      </c>
      <c r="B62" s="123" t="e">
        <f>VLOOKUP(A62,Variables!$A:$D,2,FALSE)</f>
        <v>#N/A</v>
      </c>
      <c r="C62" s="175" t="e">
        <f>VLOOKUP(A62,Variables!$A:$D,4,FALSE)</f>
        <v>#N/A</v>
      </c>
      <c r="D62" s="26">
        <f>'Values-Valeurs'!B59</f>
        <v>0</v>
      </c>
      <c r="E62" s="26">
        <f>'Values-Valeurs'!C59</f>
        <v>0</v>
      </c>
      <c r="F62" s="26">
        <f>'Values-Valeurs'!D59</f>
        <v>0</v>
      </c>
      <c r="G62" s="26">
        <f>'Values-Valeurs'!E59</f>
        <v>0</v>
      </c>
      <c r="H62" s="16">
        <f t="shared" si="0"/>
        <v>0</v>
      </c>
      <c r="I62" s="16">
        <f t="shared" si="1"/>
        <v>0</v>
      </c>
      <c r="J62" s="17" t="e">
        <f t="shared" si="2"/>
        <v>#DIV/0!</v>
      </c>
      <c r="K62" s="17" t="e">
        <f t="shared" si="3"/>
        <v>#DIV/0!</v>
      </c>
      <c r="L62" s="18" t="e">
        <f>VLOOKUP(B62,'Tableau 6'!$A$2:$P$267,16,FALSE)</f>
        <v>#N/A</v>
      </c>
      <c r="M62" s="35" t="str">
        <f t="shared" si="4"/>
        <v/>
      </c>
      <c r="N62" s="35" t="str">
        <f t="shared" si="5"/>
        <v/>
      </c>
      <c r="O62" s="36" t="e">
        <f>HLOOKUP($Q$1,'Tableau 6'!$A$2:$P$267,B62,FALSE)</f>
        <v>#REF!</v>
      </c>
      <c r="P62" s="35" t="str">
        <f t="shared" si="6"/>
        <v/>
      </c>
      <c r="Q62" s="35" t="str">
        <f t="shared" si="7"/>
        <v/>
      </c>
    </row>
    <row r="63" spans="1:17" s="124" customFormat="1" ht="14.25" customHeight="1">
      <c r="A63" s="143" t="str">
        <f>IF('Values-Valeurs'!A60="","",'Values-Valeurs'!A60)</f>
        <v/>
      </c>
      <c r="B63" s="123" t="e">
        <f>VLOOKUP(A63,Variables!$A:$D,2,FALSE)</f>
        <v>#N/A</v>
      </c>
      <c r="C63" s="175" t="e">
        <f>VLOOKUP(A63,Variables!$A:$D,4,FALSE)</f>
        <v>#N/A</v>
      </c>
      <c r="D63" s="26">
        <f>'Values-Valeurs'!B60</f>
        <v>0</v>
      </c>
      <c r="E63" s="26">
        <f>'Values-Valeurs'!C60</f>
        <v>0</v>
      </c>
      <c r="F63" s="26">
        <f>'Values-Valeurs'!D60</f>
        <v>0</v>
      </c>
      <c r="G63" s="26">
        <f>'Values-Valeurs'!E60</f>
        <v>0</v>
      </c>
      <c r="H63" s="16">
        <f t="shared" si="0"/>
        <v>0</v>
      </c>
      <c r="I63" s="16">
        <f t="shared" si="1"/>
        <v>0</v>
      </c>
      <c r="J63" s="17" t="e">
        <f t="shared" si="2"/>
        <v>#DIV/0!</v>
      </c>
      <c r="K63" s="17" t="e">
        <f t="shared" si="3"/>
        <v>#DIV/0!</v>
      </c>
      <c r="L63" s="18" t="e">
        <f>VLOOKUP(B63,'Tableau 6'!$A$2:$P$267,16,FALSE)</f>
        <v>#N/A</v>
      </c>
      <c r="M63" s="35" t="str">
        <f t="shared" si="4"/>
        <v/>
      </c>
      <c r="N63" s="35" t="str">
        <f t="shared" si="5"/>
        <v/>
      </c>
      <c r="O63" s="36" t="e">
        <f>HLOOKUP($Q$1,'Tableau 6'!$A$2:$P$267,B63,FALSE)</f>
        <v>#REF!</v>
      </c>
      <c r="P63" s="35" t="str">
        <f t="shared" si="6"/>
        <v/>
      </c>
      <c r="Q63" s="35" t="str">
        <f t="shared" si="7"/>
        <v/>
      </c>
    </row>
    <row r="64" spans="1:17" s="124" customFormat="1" ht="14.25" customHeight="1">
      <c r="A64" s="143" t="str">
        <f>IF('Values-Valeurs'!A61="","",'Values-Valeurs'!A61)</f>
        <v/>
      </c>
      <c r="B64" s="123" t="e">
        <f>VLOOKUP(A64,Variables!$A:$D,2,FALSE)</f>
        <v>#N/A</v>
      </c>
      <c r="C64" s="175" t="e">
        <f>VLOOKUP(A64,Variables!$A:$D,4,FALSE)</f>
        <v>#N/A</v>
      </c>
      <c r="D64" s="26">
        <f>'Values-Valeurs'!B61</f>
        <v>0</v>
      </c>
      <c r="E64" s="26">
        <f>'Values-Valeurs'!C61</f>
        <v>0</v>
      </c>
      <c r="F64" s="26">
        <f>'Values-Valeurs'!D61</f>
        <v>0</v>
      </c>
      <c r="G64" s="26">
        <f>'Values-Valeurs'!E61</f>
        <v>0</v>
      </c>
      <c r="H64" s="16">
        <f t="shared" si="0"/>
        <v>0</v>
      </c>
      <c r="I64" s="16">
        <f t="shared" si="1"/>
        <v>0</v>
      </c>
      <c r="J64" s="17" t="e">
        <f t="shared" si="2"/>
        <v>#DIV/0!</v>
      </c>
      <c r="K64" s="17" t="e">
        <f t="shared" si="3"/>
        <v>#DIV/0!</v>
      </c>
      <c r="L64" s="18" t="e">
        <f>VLOOKUP(B64,'Tableau 6'!$A$2:$P$267,16,FALSE)</f>
        <v>#N/A</v>
      </c>
      <c r="M64" s="35" t="str">
        <f t="shared" si="4"/>
        <v/>
      </c>
      <c r="N64" s="35" t="str">
        <f t="shared" si="5"/>
        <v/>
      </c>
      <c r="O64" s="36" t="e">
        <f>HLOOKUP($Q$1,'Tableau 6'!$A$2:$P$267,B64,FALSE)</f>
        <v>#REF!</v>
      </c>
      <c r="P64" s="35" t="str">
        <f t="shared" si="6"/>
        <v/>
      </c>
      <c r="Q64" s="35" t="str">
        <f t="shared" si="7"/>
        <v/>
      </c>
    </row>
    <row r="65" spans="1:17" s="124" customFormat="1" ht="14.25" customHeight="1">
      <c r="A65" s="143" t="str">
        <f>IF('Values-Valeurs'!A62="","",'Values-Valeurs'!A62)</f>
        <v/>
      </c>
      <c r="B65" s="123" t="e">
        <f>VLOOKUP(A65,Variables!$A:$D,2,FALSE)</f>
        <v>#N/A</v>
      </c>
      <c r="C65" s="175" t="e">
        <f>VLOOKUP(A65,Variables!$A:$D,4,FALSE)</f>
        <v>#N/A</v>
      </c>
      <c r="D65" s="26">
        <f>'Values-Valeurs'!B62</f>
        <v>0</v>
      </c>
      <c r="E65" s="26">
        <f>'Values-Valeurs'!C62</f>
        <v>0</v>
      </c>
      <c r="F65" s="26">
        <f>'Values-Valeurs'!D62</f>
        <v>0</v>
      </c>
      <c r="G65" s="26">
        <f>'Values-Valeurs'!E62</f>
        <v>0</v>
      </c>
      <c r="H65" s="16">
        <f t="shared" si="0"/>
        <v>0</v>
      </c>
      <c r="I65" s="16">
        <f t="shared" si="1"/>
        <v>0</v>
      </c>
      <c r="J65" s="17" t="e">
        <f t="shared" si="2"/>
        <v>#DIV/0!</v>
      </c>
      <c r="K65" s="17" t="e">
        <f t="shared" si="3"/>
        <v>#DIV/0!</v>
      </c>
      <c r="L65" s="18" t="e">
        <f>VLOOKUP(B65,'Tableau 6'!$A$2:$P$267,16,FALSE)</f>
        <v>#N/A</v>
      </c>
      <c r="M65" s="35" t="str">
        <f t="shared" si="4"/>
        <v/>
      </c>
      <c r="N65" s="35" t="str">
        <f t="shared" si="5"/>
        <v/>
      </c>
      <c r="O65" s="36" t="e">
        <f>HLOOKUP($Q$1,'Tableau 6'!$A$2:$P$267,B65,FALSE)</f>
        <v>#REF!</v>
      </c>
      <c r="P65" s="35" t="str">
        <f t="shared" si="6"/>
        <v/>
      </c>
      <c r="Q65" s="35" t="str">
        <f t="shared" si="7"/>
        <v/>
      </c>
    </row>
    <row r="66" spans="1:17" s="124" customFormat="1" ht="14.25" customHeight="1">
      <c r="A66" s="143" t="str">
        <f>IF('Values-Valeurs'!A63="","",'Values-Valeurs'!A63)</f>
        <v/>
      </c>
      <c r="B66" s="123" t="e">
        <f>VLOOKUP(A66,Variables!$A:$D,2,FALSE)</f>
        <v>#N/A</v>
      </c>
      <c r="C66" s="175" t="e">
        <f>VLOOKUP(A66,Variables!$A:$D,4,FALSE)</f>
        <v>#N/A</v>
      </c>
      <c r="D66" s="26">
        <f>'Values-Valeurs'!B63</f>
        <v>0</v>
      </c>
      <c r="E66" s="26">
        <f>'Values-Valeurs'!C63</f>
        <v>0</v>
      </c>
      <c r="F66" s="26">
        <f>'Values-Valeurs'!D63</f>
        <v>0</v>
      </c>
      <c r="G66" s="26">
        <f>'Values-Valeurs'!E63</f>
        <v>0</v>
      </c>
      <c r="H66" s="16">
        <f t="shared" si="0"/>
        <v>0</v>
      </c>
      <c r="I66" s="16">
        <f t="shared" si="1"/>
        <v>0</v>
      </c>
      <c r="J66" s="17" t="e">
        <f t="shared" si="2"/>
        <v>#DIV/0!</v>
      </c>
      <c r="K66" s="17" t="e">
        <f t="shared" si="3"/>
        <v>#DIV/0!</v>
      </c>
      <c r="L66" s="18" t="e">
        <f>VLOOKUP(B66,'Tableau 6'!$A$2:$P$267,16,FALSE)</f>
        <v>#N/A</v>
      </c>
      <c r="M66" s="35" t="str">
        <f t="shared" si="4"/>
        <v/>
      </c>
      <c r="N66" s="35" t="str">
        <f t="shared" si="5"/>
        <v/>
      </c>
      <c r="O66" s="36" t="e">
        <f>HLOOKUP($Q$1,'Tableau 6'!$A$2:$P$267,B66,FALSE)</f>
        <v>#REF!</v>
      </c>
      <c r="P66" s="35" t="str">
        <f t="shared" si="6"/>
        <v/>
      </c>
      <c r="Q66" s="35" t="str">
        <f t="shared" si="7"/>
        <v/>
      </c>
    </row>
    <row r="67" spans="1:17" s="124" customFormat="1" ht="14.25" customHeight="1">
      <c r="A67" s="143" t="str">
        <f>IF('Values-Valeurs'!A64="","",'Values-Valeurs'!A64)</f>
        <v/>
      </c>
      <c r="B67" s="123" t="e">
        <f>VLOOKUP(A67,Variables!$A:$D,2,FALSE)</f>
        <v>#N/A</v>
      </c>
      <c r="C67" s="175" t="e">
        <f>VLOOKUP(A67,Variables!$A:$D,4,FALSE)</f>
        <v>#N/A</v>
      </c>
      <c r="D67" s="26">
        <f>'Values-Valeurs'!B64</f>
        <v>0</v>
      </c>
      <c r="E67" s="26">
        <f>'Values-Valeurs'!C64</f>
        <v>0</v>
      </c>
      <c r="F67" s="26">
        <f>'Values-Valeurs'!D64</f>
        <v>0</v>
      </c>
      <c r="G67" s="26">
        <f>'Values-Valeurs'!E64</f>
        <v>0</v>
      </c>
      <c r="H67" s="16">
        <f t="shared" si="0"/>
        <v>0</v>
      </c>
      <c r="I67" s="16">
        <f t="shared" si="1"/>
        <v>0</v>
      </c>
      <c r="J67" s="17" t="e">
        <f t="shared" si="2"/>
        <v>#DIV/0!</v>
      </c>
      <c r="K67" s="17" t="e">
        <f t="shared" si="3"/>
        <v>#DIV/0!</v>
      </c>
      <c r="L67" s="18" t="e">
        <f>VLOOKUP(B67,'Tableau 6'!$A$2:$P$267,16,FALSE)</f>
        <v>#N/A</v>
      </c>
      <c r="M67" s="35" t="str">
        <f t="shared" si="4"/>
        <v/>
      </c>
      <c r="N67" s="35" t="str">
        <f t="shared" si="5"/>
        <v/>
      </c>
      <c r="O67" s="36" t="e">
        <f>HLOOKUP($Q$1,'Tableau 6'!$A$2:$P$267,B67,FALSE)</f>
        <v>#REF!</v>
      </c>
      <c r="P67" s="35" t="str">
        <f t="shared" si="6"/>
        <v/>
      </c>
      <c r="Q67" s="35" t="str">
        <f t="shared" si="7"/>
        <v/>
      </c>
    </row>
    <row r="68" spans="1:17" s="124" customFormat="1" ht="14.25" customHeight="1">
      <c r="A68" s="143" t="str">
        <f>IF('Values-Valeurs'!A65="","",'Values-Valeurs'!A65)</f>
        <v/>
      </c>
      <c r="B68" s="123" t="e">
        <f>VLOOKUP(A68,Variables!$A:$D,2,FALSE)</f>
        <v>#N/A</v>
      </c>
      <c r="C68" s="175" t="e">
        <f>VLOOKUP(A68,Variables!$A:$D,4,FALSE)</f>
        <v>#N/A</v>
      </c>
      <c r="D68" s="26">
        <f>'Values-Valeurs'!B65</f>
        <v>0</v>
      </c>
      <c r="E68" s="26">
        <f>'Values-Valeurs'!C65</f>
        <v>0</v>
      </c>
      <c r="F68" s="26">
        <f>'Values-Valeurs'!D65</f>
        <v>0</v>
      </c>
      <c r="G68" s="26">
        <f>'Values-Valeurs'!E65</f>
        <v>0</v>
      </c>
      <c r="H68" s="16">
        <f t="shared" si="0"/>
        <v>0</v>
      </c>
      <c r="I68" s="16">
        <f t="shared" si="1"/>
        <v>0</v>
      </c>
      <c r="J68" s="17" t="e">
        <f t="shared" si="2"/>
        <v>#DIV/0!</v>
      </c>
      <c r="K68" s="17" t="e">
        <f t="shared" si="3"/>
        <v>#DIV/0!</v>
      </c>
      <c r="L68" s="18" t="e">
        <f>VLOOKUP(B68,'Tableau 6'!$A$2:$P$267,16,FALSE)</f>
        <v>#N/A</v>
      </c>
      <c r="M68" s="35" t="str">
        <f t="shared" si="4"/>
        <v/>
      </c>
      <c r="N68" s="35" t="str">
        <f t="shared" si="5"/>
        <v/>
      </c>
      <c r="O68" s="36" t="e">
        <f>HLOOKUP($Q$1,'Tableau 6'!$A$2:$P$267,B68,FALSE)</f>
        <v>#REF!</v>
      </c>
      <c r="P68" s="35" t="str">
        <f t="shared" si="6"/>
        <v/>
      </c>
      <c r="Q68" s="35" t="str">
        <f t="shared" si="7"/>
        <v/>
      </c>
    </row>
    <row r="69" spans="1:17" s="124" customFormat="1" ht="14.25" customHeight="1">
      <c r="A69" s="143" t="str">
        <f>IF('Values-Valeurs'!A66="","",'Values-Valeurs'!A66)</f>
        <v/>
      </c>
      <c r="B69" s="123" t="e">
        <f>VLOOKUP(A69,Variables!$A:$D,2,FALSE)</f>
        <v>#N/A</v>
      </c>
      <c r="C69" s="175" t="e">
        <f>VLOOKUP(A69,Variables!$A:$D,4,FALSE)</f>
        <v>#N/A</v>
      </c>
      <c r="D69" s="26">
        <f>'Values-Valeurs'!B66</f>
        <v>0</v>
      </c>
      <c r="E69" s="26">
        <f>'Values-Valeurs'!C66</f>
        <v>0</v>
      </c>
      <c r="F69" s="26">
        <f>'Values-Valeurs'!D66</f>
        <v>0</v>
      </c>
      <c r="G69" s="26">
        <f>'Values-Valeurs'!E66</f>
        <v>0</v>
      </c>
      <c r="H69" s="16">
        <f t="shared" si="0"/>
        <v>0</v>
      </c>
      <c r="I69" s="16">
        <f t="shared" si="1"/>
        <v>0</v>
      </c>
      <c r="J69" s="17" t="e">
        <f t="shared" si="2"/>
        <v>#DIV/0!</v>
      </c>
      <c r="K69" s="17" t="e">
        <f t="shared" si="3"/>
        <v>#DIV/0!</v>
      </c>
      <c r="L69" s="18" t="e">
        <f>VLOOKUP(B69,'Tableau 6'!$A$2:$P$267,16,FALSE)</f>
        <v>#N/A</v>
      </c>
      <c r="M69" s="35" t="str">
        <f t="shared" si="4"/>
        <v/>
      </c>
      <c r="N69" s="35" t="str">
        <f t="shared" si="5"/>
        <v/>
      </c>
      <c r="O69" s="36" t="e">
        <f>HLOOKUP($Q$1,'Tableau 6'!$A$2:$P$267,B69,FALSE)</f>
        <v>#REF!</v>
      </c>
      <c r="P69" s="35" t="str">
        <f t="shared" si="6"/>
        <v/>
      </c>
      <c r="Q69" s="35" t="str">
        <f t="shared" si="7"/>
        <v/>
      </c>
    </row>
    <row r="70" spans="1:17" s="124" customFormat="1" ht="14.25" customHeight="1">
      <c r="A70" s="143" t="str">
        <f>IF('Values-Valeurs'!A67="","",'Values-Valeurs'!A67)</f>
        <v/>
      </c>
      <c r="B70" s="123" t="e">
        <f>VLOOKUP(A70,Variables!$A:$D,2,FALSE)</f>
        <v>#N/A</v>
      </c>
      <c r="C70" s="175" t="e">
        <f>VLOOKUP(A70,Variables!$A:$D,4,FALSE)</f>
        <v>#N/A</v>
      </c>
      <c r="D70" s="26">
        <f>'Values-Valeurs'!B67</f>
        <v>0</v>
      </c>
      <c r="E70" s="26">
        <f>'Values-Valeurs'!C67</f>
        <v>0</v>
      </c>
      <c r="F70" s="26">
        <f>'Values-Valeurs'!D67</f>
        <v>0</v>
      </c>
      <c r="G70" s="26">
        <f>'Values-Valeurs'!E67</f>
        <v>0</v>
      </c>
      <c r="H70" s="16">
        <f t="shared" ref="H70:H133" si="8">D70+E70</f>
        <v>0</v>
      </c>
      <c r="I70" s="16">
        <f t="shared" ref="I70:I133" si="9">D70+E70+F70</f>
        <v>0</v>
      </c>
      <c r="J70" s="17" t="e">
        <f t="shared" ref="J70:J133" si="10">IF((COUNTA(D70)=0),0,(D70)/(D70+F70))</f>
        <v>#DIV/0!</v>
      </c>
      <c r="K70" s="17" t="e">
        <f t="shared" ref="K70:K133" si="11">IF((COUNTA(D70:E70)=0),0,(D70+E70)/(D70+E70+F70))</f>
        <v>#DIV/0!</v>
      </c>
      <c r="L70" s="18" t="e">
        <f>VLOOKUP(B70,'Tableau 6'!$A$2:$P$267,16,FALSE)</f>
        <v>#N/A</v>
      </c>
      <c r="M70" s="35" t="str">
        <f t="shared" ref="M70:M133" si="12">IF(I70=0,"",IF(L70="no data","",((IF(AND($H70&lt;=$I70,$H70&gt;=0),BINOMDIST($H70,$I70,L70/100,0),"")))))</f>
        <v/>
      </c>
      <c r="N70" s="35" t="str">
        <f t="shared" ref="N70:N133" si="13">IF(I70=0,"",(IF(AND(M70&lt;=0.05,K70*100&gt;L70),"Alert",IF(AND(M70&lt;=0.05,K70*100&lt;L70),"protective",""))))</f>
        <v/>
      </c>
      <c r="O70" s="36" t="e">
        <f>HLOOKUP($Q$1,'Tableau 6'!$A$2:$P$267,B70,FALSE)</f>
        <v>#REF!</v>
      </c>
      <c r="P70" s="35" t="str">
        <f t="shared" ref="P70:P133" si="14">IF(I70=0,"",IF(O70="no data","",(IF(AND($H70&lt;=$I70,$H70&gt;=0),BINOMDIST($H70,$I70,O70/100,0),""))))</f>
        <v/>
      </c>
      <c r="Q70" s="35" t="str">
        <f t="shared" ref="Q70:Q133" si="15">IF(I70=0,"",(IF(AND(P70&lt;=0.05,K70*100&gt;O70),"Alert",IF(AND(P70&lt;=0.05,K70*100&lt;O70),"protective",""))))</f>
        <v/>
      </c>
    </row>
    <row r="71" spans="1:17" s="124" customFormat="1" ht="14.25" customHeight="1">
      <c r="A71" s="143" t="str">
        <f>IF('Values-Valeurs'!A68="","",'Values-Valeurs'!A68)</f>
        <v/>
      </c>
      <c r="B71" s="123" t="e">
        <f>VLOOKUP(A71,Variables!$A:$D,2,FALSE)</f>
        <v>#N/A</v>
      </c>
      <c r="C71" s="175" t="e">
        <f>VLOOKUP(A71,Variables!$A:$D,4,FALSE)</f>
        <v>#N/A</v>
      </c>
      <c r="D71" s="26">
        <f>'Values-Valeurs'!B68</f>
        <v>0</v>
      </c>
      <c r="E71" s="26">
        <f>'Values-Valeurs'!C68</f>
        <v>0</v>
      </c>
      <c r="F71" s="26">
        <f>'Values-Valeurs'!D68</f>
        <v>0</v>
      </c>
      <c r="G71" s="26">
        <f>'Values-Valeurs'!E68</f>
        <v>0</v>
      </c>
      <c r="H71" s="16">
        <f t="shared" si="8"/>
        <v>0</v>
      </c>
      <c r="I71" s="16">
        <f t="shared" si="9"/>
        <v>0</v>
      </c>
      <c r="J71" s="17" t="e">
        <f t="shared" si="10"/>
        <v>#DIV/0!</v>
      </c>
      <c r="K71" s="17" t="e">
        <f t="shared" si="11"/>
        <v>#DIV/0!</v>
      </c>
      <c r="L71" s="18" t="e">
        <f>VLOOKUP(B71,'Tableau 6'!$A$2:$P$267,16,FALSE)</f>
        <v>#N/A</v>
      </c>
      <c r="M71" s="35" t="str">
        <f t="shared" si="12"/>
        <v/>
      </c>
      <c r="N71" s="35" t="str">
        <f t="shared" si="13"/>
        <v/>
      </c>
      <c r="O71" s="36" t="e">
        <f>HLOOKUP($Q$1,'Tableau 6'!$A$2:$P$267,B71,FALSE)</f>
        <v>#REF!</v>
      </c>
      <c r="P71" s="35" t="str">
        <f t="shared" si="14"/>
        <v/>
      </c>
      <c r="Q71" s="35" t="str">
        <f t="shared" si="15"/>
        <v/>
      </c>
    </row>
    <row r="72" spans="1:17" s="124" customFormat="1" ht="14.25" customHeight="1">
      <c r="A72" s="143" t="str">
        <f>IF('Values-Valeurs'!A69="","",'Values-Valeurs'!A69)</f>
        <v/>
      </c>
      <c r="B72" s="123" t="e">
        <f>VLOOKUP(A72,Variables!$A:$D,2,FALSE)</f>
        <v>#N/A</v>
      </c>
      <c r="C72" s="175" t="e">
        <f>VLOOKUP(A72,Variables!$A:$D,4,FALSE)</f>
        <v>#N/A</v>
      </c>
      <c r="D72" s="26">
        <f>'Values-Valeurs'!B69</f>
        <v>0</v>
      </c>
      <c r="E72" s="26">
        <f>'Values-Valeurs'!C69</f>
        <v>0</v>
      </c>
      <c r="F72" s="26">
        <f>'Values-Valeurs'!D69</f>
        <v>0</v>
      </c>
      <c r="G72" s="26">
        <f>'Values-Valeurs'!E69</f>
        <v>0</v>
      </c>
      <c r="H72" s="16">
        <f t="shared" si="8"/>
        <v>0</v>
      </c>
      <c r="I72" s="16">
        <f t="shared" si="9"/>
        <v>0</v>
      </c>
      <c r="J72" s="17" t="e">
        <f t="shared" si="10"/>
        <v>#DIV/0!</v>
      </c>
      <c r="K72" s="17" t="e">
        <f t="shared" si="11"/>
        <v>#DIV/0!</v>
      </c>
      <c r="L72" s="18" t="e">
        <f>VLOOKUP(B72,'Tableau 6'!$A$2:$P$267,16,FALSE)</f>
        <v>#N/A</v>
      </c>
      <c r="M72" s="35" t="str">
        <f t="shared" si="12"/>
        <v/>
      </c>
      <c r="N72" s="35" t="str">
        <f t="shared" si="13"/>
        <v/>
      </c>
      <c r="O72" s="36" t="e">
        <f>HLOOKUP($Q$1,'Tableau 6'!$A$2:$P$267,B72,FALSE)</f>
        <v>#REF!</v>
      </c>
      <c r="P72" s="35" t="str">
        <f t="shared" si="14"/>
        <v/>
      </c>
      <c r="Q72" s="35" t="str">
        <f t="shared" si="15"/>
        <v/>
      </c>
    </row>
    <row r="73" spans="1:17" s="124" customFormat="1" ht="14.25" customHeight="1">
      <c r="A73" s="143" t="str">
        <f>IF('Values-Valeurs'!A70="","",'Values-Valeurs'!A70)</f>
        <v/>
      </c>
      <c r="B73" s="123" t="e">
        <f>VLOOKUP(A73,Variables!$A:$D,2,FALSE)</f>
        <v>#N/A</v>
      </c>
      <c r="C73" s="175" t="e">
        <f>VLOOKUP(A73,Variables!$A:$D,4,FALSE)</f>
        <v>#N/A</v>
      </c>
      <c r="D73" s="26">
        <f>'Values-Valeurs'!B70</f>
        <v>0</v>
      </c>
      <c r="E73" s="26">
        <f>'Values-Valeurs'!C70</f>
        <v>0</v>
      </c>
      <c r="F73" s="26">
        <f>'Values-Valeurs'!D70</f>
        <v>0</v>
      </c>
      <c r="G73" s="26">
        <f>'Values-Valeurs'!E70</f>
        <v>0</v>
      </c>
      <c r="H73" s="16">
        <f t="shared" si="8"/>
        <v>0</v>
      </c>
      <c r="I73" s="16">
        <f t="shared" si="9"/>
        <v>0</v>
      </c>
      <c r="J73" s="17" t="e">
        <f t="shared" si="10"/>
        <v>#DIV/0!</v>
      </c>
      <c r="K73" s="17" t="e">
        <f t="shared" si="11"/>
        <v>#DIV/0!</v>
      </c>
      <c r="L73" s="18" t="e">
        <f>VLOOKUP(B73,'Tableau 6'!$A$2:$P$267,16,FALSE)</f>
        <v>#N/A</v>
      </c>
      <c r="M73" s="35" t="str">
        <f t="shared" si="12"/>
        <v/>
      </c>
      <c r="N73" s="35" t="str">
        <f t="shared" si="13"/>
        <v/>
      </c>
      <c r="O73" s="36" t="e">
        <f>HLOOKUP($Q$1,'Tableau 6'!$A$2:$P$267,B73,FALSE)</f>
        <v>#REF!</v>
      </c>
      <c r="P73" s="35" t="str">
        <f t="shared" si="14"/>
        <v/>
      </c>
      <c r="Q73" s="35" t="str">
        <f t="shared" si="15"/>
        <v/>
      </c>
    </row>
    <row r="74" spans="1:17" s="124" customFormat="1" ht="14.25" customHeight="1">
      <c r="A74" s="143" t="str">
        <f>IF('Values-Valeurs'!A71="","",'Values-Valeurs'!A71)</f>
        <v/>
      </c>
      <c r="B74" s="123" t="e">
        <f>VLOOKUP(A74,Variables!$A:$D,2,FALSE)</f>
        <v>#N/A</v>
      </c>
      <c r="C74" s="175" t="e">
        <f>VLOOKUP(A74,Variables!$A:$D,4,FALSE)</f>
        <v>#N/A</v>
      </c>
      <c r="D74" s="26">
        <f>'Values-Valeurs'!B71</f>
        <v>0</v>
      </c>
      <c r="E74" s="26">
        <f>'Values-Valeurs'!C71</f>
        <v>0</v>
      </c>
      <c r="F74" s="26">
        <f>'Values-Valeurs'!D71</f>
        <v>0</v>
      </c>
      <c r="G74" s="26">
        <f>'Values-Valeurs'!E71</f>
        <v>0</v>
      </c>
      <c r="H74" s="16">
        <f t="shared" si="8"/>
        <v>0</v>
      </c>
      <c r="I74" s="16">
        <f t="shared" si="9"/>
        <v>0</v>
      </c>
      <c r="J74" s="17" t="e">
        <f t="shared" si="10"/>
        <v>#DIV/0!</v>
      </c>
      <c r="K74" s="17" t="e">
        <f t="shared" si="11"/>
        <v>#DIV/0!</v>
      </c>
      <c r="L74" s="18" t="e">
        <f>VLOOKUP(B74,'Tableau 6'!$A$2:$P$267,16,FALSE)</f>
        <v>#N/A</v>
      </c>
      <c r="M74" s="35" t="str">
        <f t="shared" si="12"/>
        <v/>
      </c>
      <c r="N74" s="35" t="str">
        <f t="shared" si="13"/>
        <v/>
      </c>
      <c r="O74" s="36" t="e">
        <f>HLOOKUP($Q$1,'Tableau 6'!$A$2:$P$267,B74,FALSE)</f>
        <v>#REF!</v>
      </c>
      <c r="P74" s="35" t="str">
        <f t="shared" si="14"/>
        <v/>
      </c>
      <c r="Q74" s="35" t="str">
        <f t="shared" si="15"/>
        <v/>
      </c>
    </row>
    <row r="75" spans="1:17" s="124" customFormat="1" ht="14.25" customHeight="1">
      <c r="A75" s="143" t="str">
        <f>IF('Values-Valeurs'!A72="","",'Values-Valeurs'!A72)</f>
        <v/>
      </c>
      <c r="B75" s="123" t="e">
        <f>VLOOKUP(A75,Variables!$A:$D,2,FALSE)</f>
        <v>#N/A</v>
      </c>
      <c r="C75" s="175" t="e">
        <f>VLOOKUP(A75,Variables!$A:$D,4,FALSE)</f>
        <v>#N/A</v>
      </c>
      <c r="D75" s="26">
        <f>'Values-Valeurs'!B72</f>
        <v>0</v>
      </c>
      <c r="E75" s="26">
        <f>'Values-Valeurs'!C72</f>
        <v>0</v>
      </c>
      <c r="F75" s="26">
        <f>'Values-Valeurs'!D72</f>
        <v>0</v>
      </c>
      <c r="G75" s="26">
        <f>'Values-Valeurs'!E72</f>
        <v>0</v>
      </c>
      <c r="H75" s="16">
        <f t="shared" si="8"/>
        <v>0</v>
      </c>
      <c r="I75" s="16">
        <f t="shared" si="9"/>
        <v>0</v>
      </c>
      <c r="J75" s="17" t="e">
        <f t="shared" si="10"/>
        <v>#DIV/0!</v>
      </c>
      <c r="K75" s="17" t="e">
        <f t="shared" si="11"/>
        <v>#DIV/0!</v>
      </c>
      <c r="L75" s="18" t="e">
        <f>VLOOKUP(B75,'Tableau 6'!$A$2:$P$267,16,FALSE)</f>
        <v>#N/A</v>
      </c>
      <c r="M75" s="35" t="str">
        <f t="shared" si="12"/>
        <v/>
      </c>
      <c r="N75" s="35" t="str">
        <f t="shared" si="13"/>
        <v/>
      </c>
      <c r="O75" s="36" t="e">
        <f>HLOOKUP($Q$1,'Tableau 6'!$A$2:$P$267,B75,FALSE)</f>
        <v>#REF!</v>
      </c>
      <c r="P75" s="35" t="str">
        <f t="shared" si="14"/>
        <v/>
      </c>
      <c r="Q75" s="35" t="str">
        <f t="shared" si="15"/>
        <v/>
      </c>
    </row>
    <row r="76" spans="1:17" s="124" customFormat="1" ht="14.25" customHeight="1">
      <c r="A76" s="143" t="str">
        <f>IF('Values-Valeurs'!A73="","",'Values-Valeurs'!A73)</f>
        <v/>
      </c>
      <c r="B76" s="123" t="e">
        <f>VLOOKUP(A76,Variables!$A:$D,2,FALSE)</f>
        <v>#N/A</v>
      </c>
      <c r="C76" s="175" t="e">
        <f>VLOOKUP(A76,Variables!$A:$D,4,FALSE)</f>
        <v>#N/A</v>
      </c>
      <c r="D76" s="26">
        <f>'Values-Valeurs'!B73</f>
        <v>0</v>
      </c>
      <c r="E76" s="26">
        <f>'Values-Valeurs'!C73</f>
        <v>0</v>
      </c>
      <c r="F76" s="26">
        <f>'Values-Valeurs'!D73</f>
        <v>0</v>
      </c>
      <c r="G76" s="26">
        <f>'Values-Valeurs'!E73</f>
        <v>0</v>
      </c>
      <c r="H76" s="16">
        <f t="shared" si="8"/>
        <v>0</v>
      </c>
      <c r="I76" s="16">
        <f t="shared" si="9"/>
        <v>0</v>
      </c>
      <c r="J76" s="17" t="e">
        <f t="shared" si="10"/>
        <v>#DIV/0!</v>
      </c>
      <c r="K76" s="17" t="e">
        <f t="shared" si="11"/>
        <v>#DIV/0!</v>
      </c>
      <c r="L76" s="18" t="e">
        <f>VLOOKUP(B76,'Tableau 6'!$A$2:$P$267,16,FALSE)</f>
        <v>#N/A</v>
      </c>
      <c r="M76" s="35" t="str">
        <f t="shared" si="12"/>
        <v/>
      </c>
      <c r="N76" s="35" t="str">
        <f t="shared" si="13"/>
        <v/>
      </c>
      <c r="O76" s="36" t="e">
        <f>HLOOKUP($Q$1,'Tableau 6'!$A$2:$P$267,B76,FALSE)</f>
        <v>#REF!</v>
      </c>
      <c r="P76" s="35" t="str">
        <f t="shared" si="14"/>
        <v/>
      </c>
      <c r="Q76" s="35" t="str">
        <f t="shared" si="15"/>
        <v/>
      </c>
    </row>
    <row r="77" spans="1:17" s="124" customFormat="1" ht="14.25" customHeight="1">
      <c r="A77" s="143" t="str">
        <f>IF('Values-Valeurs'!A74="","",'Values-Valeurs'!A74)</f>
        <v/>
      </c>
      <c r="B77" s="123" t="e">
        <f>VLOOKUP(A77,Variables!$A:$D,2,FALSE)</f>
        <v>#N/A</v>
      </c>
      <c r="C77" s="175" t="e">
        <f>VLOOKUP(A77,Variables!$A:$D,4,FALSE)</f>
        <v>#N/A</v>
      </c>
      <c r="D77" s="26">
        <f>'Values-Valeurs'!B74</f>
        <v>0</v>
      </c>
      <c r="E77" s="26">
        <f>'Values-Valeurs'!C74</f>
        <v>0</v>
      </c>
      <c r="F77" s="26">
        <f>'Values-Valeurs'!D74</f>
        <v>0</v>
      </c>
      <c r="G77" s="26">
        <f>'Values-Valeurs'!E74</f>
        <v>0</v>
      </c>
      <c r="H77" s="16">
        <f t="shared" si="8"/>
        <v>0</v>
      </c>
      <c r="I77" s="16">
        <f t="shared" si="9"/>
        <v>0</v>
      </c>
      <c r="J77" s="17" t="e">
        <f t="shared" si="10"/>
        <v>#DIV/0!</v>
      </c>
      <c r="K77" s="17" t="e">
        <f t="shared" si="11"/>
        <v>#DIV/0!</v>
      </c>
      <c r="L77" s="18" t="e">
        <f>VLOOKUP(B77,'Tableau 6'!$A$2:$P$267,16,FALSE)</f>
        <v>#N/A</v>
      </c>
      <c r="M77" s="35" t="str">
        <f t="shared" si="12"/>
        <v/>
      </c>
      <c r="N77" s="35" t="str">
        <f t="shared" si="13"/>
        <v/>
      </c>
      <c r="O77" s="36" t="e">
        <f>HLOOKUP($Q$1,'Tableau 6'!$A$2:$P$267,B77,FALSE)</f>
        <v>#REF!</v>
      </c>
      <c r="P77" s="35" t="str">
        <f t="shared" si="14"/>
        <v/>
      </c>
      <c r="Q77" s="35" t="str">
        <f t="shared" si="15"/>
        <v/>
      </c>
    </row>
    <row r="78" spans="1:17" s="124" customFormat="1" ht="14.25" customHeight="1">
      <c r="A78" s="143" t="str">
        <f>IF('Values-Valeurs'!A75="","",'Values-Valeurs'!A75)</f>
        <v/>
      </c>
      <c r="B78" s="123" t="e">
        <f>VLOOKUP(A78,Variables!$A:$D,2,FALSE)</f>
        <v>#N/A</v>
      </c>
      <c r="C78" s="175" t="e">
        <f>VLOOKUP(A78,Variables!$A:$D,4,FALSE)</f>
        <v>#N/A</v>
      </c>
      <c r="D78" s="26">
        <f>'Values-Valeurs'!B75</f>
        <v>0</v>
      </c>
      <c r="E78" s="26">
        <f>'Values-Valeurs'!C75</f>
        <v>0</v>
      </c>
      <c r="F78" s="26">
        <f>'Values-Valeurs'!D75</f>
        <v>0</v>
      </c>
      <c r="G78" s="26">
        <f>'Values-Valeurs'!E75</f>
        <v>0</v>
      </c>
      <c r="H78" s="16">
        <f t="shared" si="8"/>
        <v>0</v>
      </c>
      <c r="I78" s="16">
        <f t="shared" si="9"/>
        <v>0</v>
      </c>
      <c r="J78" s="17" t="e">
        <f t="shared" si="10"/>
        <v>#DIV/0!</v>
      </c>
      <c r="K78" s="17" t="e">
        <f t="shared" si="11"/>
        <v>#DIV/0!</v>
      </c>
      <c r="L78" s="18" t="e">
        <f>VLOOKUP(B78,'Tableau 6'!$A$2:$P$267,16,FALSE)</f>
        <v>#N/A</v>
      </c>
      <c r="M78" s="35" t="str">
        <f t="shared" si="12"/>
        <v/>
      </c>
      <c r="N78" s="35" t="str">
        <f t="shared" si="13"/>
        <v/>
      </c>
      <c r="O78" s="36" t="e">
        <f>HLOOKUP($Q$1,'Tableau 6'!$A$2:$P$267,B78,FALSE)</f>
        <v>#REF!</v>
      </c>
      <c r="P78" s="35" t="str">
        <f t="shared" si="14"/>
        <v/>
      </c>
      <c r="Q78" s="35" t="str">
        <f t="shared" si="15"/>
        <v/>
      </c>
    </row>
    <row r="79" spans="1:17" s="124" customFormat="1" ht="14.25" customHeight="1">
      <c r="A79" s="143" t="str">
        <f>IF('Values-Valeurs'!A76="","",'Values-Valeurs'!A76)</f>
        <v/>
      </c>
      <c r="B79" s="123" t="e">
        <f>VLOOKUP(A79,Variables!$A:$D,2,FALSE)</f>
        <v>#N/A</v>
      </c>
      <c r="C79" s="175" t="e">
        <f>VLOOKUP(A79,Variables!$A:$D,4,FALSE)</f>
        <v>#N/A</v>
      </c>
      <c r="D79" s="26">
        <f>'Values-Valeurs'!B76</f>
        <v>0</v>
      </c>
      <c r="E79" s="26">
        <f>'Values-Valeurs'!C76</f>
        <v>0</v>
      </c>
      <c r="F79" s="26">
        <f>'Values-Valeurs'!D76</f>
        <v>0</v>
      </c>
      <c r="G79" s="26">
        <f>'Values-Valeurs'!E76</f>
        <v>0</v>
      </c>
      <c r="H79" s="16">
        <f t="shared" si="8"/>
        <v>0</v>
      </c>
      <c r="I79" s="16">
        <f t="shared" si="9"/>
        <v>0</v>
      </c>
      <c r="J79" s="17" t="e">
        <f t="shared" si="10"/>
        <v>#DIV/0!</v>
      </c>
      <c r="K79" s="17" t="e">
        <f t="shared" si="11"/>
        <v>#DIV/0!</v>
      </c>
      <c r="L79" s="18" t="e">
        <f>VLOOKUP(B79,'Tableau 6'!$A$2:$P$267,16,FALSE)</f>
        <v>#N/A</v>
      </c>
      <c r="M79" s="35" t="str">
        <f t="shared" si="12"/>
        <v/>
      </c>
      <c r="N79" s="35" t="str">
        <f t="shared" si="13"/>
        <v/>
      </c>
      <c r="O79" s="36" t="e">
        <f>HLOOKUP($Q$1,'Tableau 6'!$A$2:$P$267,B79,FALSE)</f>
        <v>#REF!</v>
      </c>
      <c r="P79" s="35" t="str">
        <f t="shared" si="14"/>
        <v/>
      </c>
      <c r="Q79" s="35" t="str">
        <f t="shared" si="15"/>
        <v/>
      </c>
    </row>
    <row r="80" spans="1:17" s="124" customFormat="1" ht="14.25" customHeight="1">
      <c r="A80" s="143" t="str">
        <f>IF('Values-Valeurs'!A77="","",'Values-Valeurs'!A77)</f>
        <v/>
      </c>
      <c r="B80" s="123" t="e">
        <f>VLOOKUP(A80,Variables!$A:$D,2,FALSE)</f>
        <v>#N/A</v>
      </c>
      <c r="C80" s="175" t="e">
        <f>VLOOKUP(A80,Variables!$A:$D,4,FALSE)</f>
        <v>#N/A</v>
      </c>
      <c r="D80" s="26">
        <f>'Values-Valeurs'!B77</f>
        <v>0</v>
      </c>
      <c r="E80" s="26">
        <f>'Values-Valeurs'!C77</f>
        <v>0</v>
      </c>
      <c r="F80" s="26">
        <f>'Values-Valeurs'!D77</f>
        <v>0</v>
      </c>
      <c r="G80" s="26">
        <f>'Values-Valeurs'!E77</f>
        <v>0</v>
      </c>
      <c r="H80" s="16">
        <f t="shared" si="8"/>
        <v>0</v>
      </c>
      <c r="I80" s="16">
        <f t="shared" si="9"/>
        <v>0</v>
      </c>
      <c r="J80" s="17" t="e">
        <f t="shared" si="10"/>
        <v>#DIV/0!</v>
      </c>
      <c r="K80" s="17" t="e">
        <f t="shared" si="11"/>
        <v>#DIV/0!</v>
      </c>
      <c r="L80" s="18" t="e">
        <f>VLOOKUP(B80,'Tableau 6'!$A$2:$P$267,16,FALSE)</f>
        <v>#N/A</v>
      </c>
      <c r="M80" s="35" t="str">
        <f t="shared" si="12"/>
        <v/>
      </c>
      <c r="N80" s="35" t="str">
        <f t="shared" si="13"/>
        <v/>
      </c>
      <c r="O80" s="36" t="e">
        <f>HLOOKUP($Q$1,'Tableau 6'!$A$2:$P$267,B80,FALSE)</f>
        <v>#REF!</v>
      </c>
      <c r="P80" s="35" t="str">
        <f t="shared" si="14"/>
        <v/>
      </c>
      <c r="Q80" s="35" t="str">
        <f t="shared" si="15"/>
        <v/>
      </c>
    </row>
    <row r="81" spans="1:17" s="124" customFormat="1" ht="14.25" customHeight="1">
      <c r="A81" s="143" t="str">
        <f>IF('Values-Valeurs'!A78="","",'Values-Valeurs'!A78)</f>
        <v/>
      </c>
      <c r="B81" s="123" t="e">
        <f>VLOOKUP(A81,Variables!$A:$D,2,FALSE)</f>
        <v>#N/A</v>
      </c>
      <c r="C81" s="175" t="e">
        <f>VLOOKUP(A81,Variables!$A:$D,4,FALSE)</f>
        <v>#N/A</v>
      </c>
      <c r="D81" s="26">
        <f>'Values-Valeurs'!B78</f>
        <v>0</v>
      </c>
      <c r="E81" s="26">
        <f>'Values-Valeurs'!C78</f>
        <v>0</v>
      </c>
      <c r="F81" s="26">
        <f>'Values-Valeurs'!D78</f>
        <v>0</v>
      </c>
      <c r="G81" s="26">
        <f>'Values-Valeurs'!E78</f>
        <v>0</v>
      </c>
      <c r="H81" s="16">
        <f t="shared" si="8"/>
        <v>0</v>
      </c>
      <c r="I81" s="16">
        <f t="shared" si="9"/>
        <v>0</v>
      </c>
      <c r="J81" s="17" t="e">
        <f t="shared" si="10"/>
        <v>#DIV/0!</v>
      </c>
      <c r="K81" s="17" t="e">
        <f t="shared" si="11"/>
        <v>#DIV/0!</v>
      </c>
      <c r="L81" s="18" t="e">
        <f>VLOOKUP(B81,'Tableau 6'!$A$2:$P$267,16,FALSE)</f>
        <v>#N/A</v>
      </c>
      <c r="M81" s="35" t="str">
        <f t="shared" si="12"/>
        <v/>
      </c>
      <c r="N81" s="35" t="str">
        <f t="shared" si="13"/>
        <v/>
      </c>
      <c r="O81" s="36" t="e">
        <f>HLOOKUP($Q$1,'Tableau 6'!$A$2:$P$267,B81,FALSE)</f>
        <v>#REF!</v>
      </c>
      <c r="P81" s="35" t="str">
        <f t="shared" si="14"/>
        <v/>
      </c>
      <c r="Q81" s="35" t="str">
        <f t="shared" si="15"/>
        <v/>
      </c>
    </row>
    <row r="82" spans="1:17" s="124" customFormat="1" ht="14.25" customHeight="1">
      <c r="A82" s="143" t="str">
        <f>IF('Values-Valeurs'!A79="","",'Values-Valeurs'!A79)</f>
        <v/>
      </c>
      <c r="B82" s="123" t="e">
        <f>VLOOKUP(A82,Variables!$A:$D,2,FALSE)</f>
        <v>#N/A</v>
      </c>
      <c r="C82" s="175" t="e">
        <f>VLOOKUP(A82,Variables!$A:$D,4,FALSE)</f>
        <v>#N/A</v>
      </c>
      <c r="D82" s="26">
        <f>'Values-Valeurs'!B79</f>
        <v>0</v>
      </c>
      <c r="E82" s="26">
        <f>'Values-Valeurs'!C79</f>
        <v>0</v>
      </c>
      <c r="F82" s="26">
        <f>'Values-Valeurs'!D79</f>
        <v>0</v>
      </c>
      <c r="G82" s="26">
        <f>'Values-Valeurs'!E79</f>
        <v>0</v>
      </c>
      <c r="H82" s="16">
        <f t="shared" si="8"/>
        <v>0</v>
      </c>
      <c r="I82" s="16">
        <f t="shared" si="9"/>
        <v>0</v>
      </c>
      <c r="J82" s="17" t="e">
        <f t="shared" si="10"/>
        <v>#DIV/0!</v>
      </c>
      <c r="K82" s="17" t="e">
        <f t="shared" si="11"/>
        <v>#DIV/0!</v>
      </c>
      <c r="L82" s="18" t="e">
        <f>VLOOKUP(B82,'Tableau 6'!$A$2:$P$267,16,FALSE)</f>
        <v>#N/A</v>
      </c>
      <c r="M82" s="35" t="str">
        <f t="shared" si="12"/>
        <v/>
      </c>
      <c r="N82" s="35" t="str">
        <f t="shared" si="13"/>
        <v/>
      </c>
      <c r="O82" s="36" t="e">
        <f>HLOOKUP($Q$1,'Tableau 6'!$A$2:$P$267,B82,FALSE)</f>
        <v>#REF!</v>
      </c>
      <c r="P82" s="35" t="str">
        <f t="shared" si="14"/>
        <v/>
      </c>
      <c r="Q82" s="35" t="str">
        <f t="shared" si="15"/>
        <v/>
      </c>
    </row>
    <row r="83" spans="1:17" s="124" customFormat="1" ht="14.25" customHeight="1">
      <c r="A83" s="143" t="str">
        <f>IF('Values-Valeurs'!A80="","",'Values-Valeurs'!A80)</f>
        <v/>
      </c>
      <c r="B83" s="123" t="e">
        <f>VLOOKUP(A83,Variables!$A:$D,2,FALSE)</f>
        <v>#N/A</v>
      </c>
      <c r="C83" s="175" t="e">
        <f>VLOOKUP(A83,Variables!$A:$D,4,FALSE)</f>
        <v>#N/A</v>
      </c>
      <c r="D83" s="26">
        <f>'Values-Valeurs'!B80</f>
        <v>0</v>
      </c>
      <c r="E83" s="26">
        <f>'Values-Valeurs'!C80</f>
        <v>0</v>
      </c>
      <c r="F83" s="26">
        <f>'Values-Valeurs'!D80</f>
        <v>0</v>
      </c>
      <c r="G83" s="26">
        <f>'Values-Valeurs'!E80</f>
        <v>0</v>
      </c>
      <c r="H83" s="16">
        <f t="shared" si="8"/>
        <v>0</v>
      </c>
      <c r="I83" s="16">
        <f t="shared" si="9"/>
        <v>0</v>
      </c>
      <c r="J83" s="17" t="e">
        <f t="shared" si="10"/>
        <v>#DIV/0!</v>
      </c>
      <c r="K83" s="17" t="e">
        <f t="shared" si="11"/>
        <v>#DIV/0!</v>
      </c>
      <c r="L83" s="18" t="e">
        <f>VLOOKUP(B83,'Tableau 6'!$A$2:$P$267,16,FALSE)</f>
        <v>#N/A</v>
      </c>
      <c r="M83" s="35" t="str">
        <f t="shared" si="12"/>
        <v/>
      </c>
      <c r="N83" s="35" t="str">
        <f t="shared" si="13"/>
        <v/>
      </c>
      <c r="O83" s="36" t="e">
        <f>HLOOKUP($Q$1,'Tableau 6'!$A$2:$P$267,B83,FALSE)</f>
        <v>#REF!</v>
      </c>
      <c r="P83" s="35" t="str">
        <f t="shared" si="14"/>
        <v/>
      </c>
      <c r="Q83" s="35" t="str">
        <f t="shared" si="15"/>
        <v/>
      </c>
    </row>
    <row r="84" spans="1:17" s="124" customFormat="1" ht="14.25" customHeight="1">
      <c r="A84" s="143" t="str">
        <f>IF('Values-Valeurs'!A81="","",'Values-Valeurs'!A81)</f>
        <v/>
      </c>
      <c r="B84" s="123" t="e">
        <f>VLOOKUP(A84,Variables!$A:$D,2,FALSE)</f>
        <v>#N/A</v>
      </c>
      <c r="C84" s="175" t="e">
        <f>VLOOKUP(A84,Variables!$A:$D,4,FALSE)</f>
        <v>#N/A</v>
      </c>
      <c r="D84" s="26">
        <f>'Values-Valeurs'!B81</f>
        <v>0</v>
      </c>
      <c r="E84" s="26">
        <f>'Values-Valeurs'!C81</f>
        <v>0</v>
      </c>
      <c r="F84" s="26">
        <f>'Values-Valeurs'!D81</f>
        <v>0</v>
      </c>
      <c r="G84" s="26">
        <f>'Values-Valeurs'!E81</f>
        <v>0</v>
      </c>
      <c r="H84" s="16">
        <f t="shared" si="8"/>
        <v>0</v>
      </c>
      <c r="I84" s="16">
        <f t="shared" si="9"/>
        <v>0</v>
      </c>
      <c r="J84" s="17" t="e">
        <f t="shared" si="10"/>
        <v>#DIV/0!</v>
      </c>
      <c r="K84" s="17" t="e">
        <f t="shared" si="11"/>
        <v>#DIV/0!</v>
      </c>
      <c r="L84" s="18" t="e">
        <f>VLOOKUP(B84,'Tableau 6'!$A$2:$P$267,16,FALSE)</f>
        <v>#N/A</v>
      </c>
      <c r="M84" s="35" t="str">
        <f t="shared" si="12"/>
        <v/>
      </c>
      <c r="N84" s="35" t="str">
        <f t="shared" si="13"/>
        <v/>
      </c>
      <c r="O84" s="36" t="e">
        <f>HLOOKUP($Q$1,'Tableau 6'!$A$2:$P$267,B84,FALSE)</f>
        <v>#REF!</v>
      </c>
      <c r="P84" s="35" t="str">
        <f t="shared" si="14"/>
        <v/>
      </c>
      <c r="Q84" s="35" t="str">
        <f t="shared" si="15"/>
        <v/>
      </c>
    </row>
    <row r="85" spans="1:17" s="124" customFormat="1" ht="14.25" customHeight="1">
      <c r="A85" s="143" t="str">
        <f>IF('Values-Valeurs'!A82="","",'Values-Valeurs'!A82)</f>
        <v/>
      </c>
      <c r="B85" s="123" t="e">
        <f>VLOOKUP(A85,Variables!$A:$D,2,FALSE)</f>
        <v>#N/A</v>
      </c>
      <c r="C85" s="175" t="e">
        <f>VLOOKUP(A85,Variables!$A:$D,4,FALSE)</f>
        <v>#N/A</v>
      </c>
      <c r="D85" s="26">
        <f>'Values-Valeurs'!B82</f>
        <v>0</v>
      </c>
      <c r="E85" s="26">
        <f>'Values-Valeurs'!C82</f>
        <v>0</v>
      </c>
      <c r="F85" s="26">
        <f>'Values-Valeurs'!D82</f>
        <v>0</v>
      </c>
      <c r="G85" s="26">
        <f>'Values-Valeurs'!E82</f>
        <v>0</v>
      </c>
      <c r="H85" s="16">
        <f t="shared" si="8"/>
        <v>0</v>
      </c>
      <c r="I85" s="16">
        <f t="shared" si="9"/>
        <v>0</v>
      </c>
      <c r="J85" s="17" t="e">
        <f t="shared" si="10"/>
        <v>#DIV/0!</v>
      </c>
      <c r="K85" s="17" t="e">
        <f t="shared" si="11"/>
        <v>#DIV/0!</v>
      </c>
      <c r="L85" s="18" t="e">
        <f>VLOOKUP(B85,'Tableau 6'!$A$2:$P$267,16,FALSE)</f>
        <v>#N/A</v>
      </c>
      <c r="M85" s="35" t="str">
        <f t="shared" si="12"/>
        <v/>
      </c>
      <c r="N85" s="35" t="str">
        <f t="shared" si="13"/>
        <v/>
      </c>
      <c r="O85" s="36" t="e">
        <f>HLOOKUP($Q$1,'Tableau 6'!$A$2:$P$267,B85,FALSE)</f>
        <v>#REF!</v>
      </c>
      <c r="P85" s="35" t="str">
        <f t="shared" si="14"/>
        <v/>
      </c>
      <c r="Q85" s="35" t="str">
        <f t="shared" si="15"/>
        <v/>
      </c>
    </row>
    <row r="86" spans="1:17" s="124" customFormat="1" ht="14.25" customHeight="1">
      <c r="A86" s="143" t="str">
        <f>IF('Values-Valeurs'!A83="","",'Values-Valeurs'!A83)</f>
        <v/>
      </c>
      <c r="B86" s="123" t="e">
        <f>VLOOKUP(A86,Variables!$A:$D,2,FALSE)</f>
        <v>#N/A</v>
      </c>
      <c r="C86" s="175" t="e">
        <f>VLOOKUP(A86,Variables!$A:$D,4,FALSE)</f>
        <v>#N/A</v>
      </c>
      <c r="D86" s="26">
        <f>'Values-Valeurs'!B83</f>
        <v>0</v>
      </c>
      <c r="E86" s="26">
        <f>'Values-Valeurs'!C83</f>
        <v>0</v>
      </c>
      <c r="F86" s="26">
        <f>'Values-Valeurs'!D83</f>
        <v>0</v>
      </c>
      <c r="G86" s="26">
        <f>'Values-Valeurs'!E83</f>
        <v>0</v>
      </c>
      <c r="H86" s="16">
        <f t="shared" si="8"/>
        <v>0</v>
      </c>
      <c r="I86" s="16">
        <f t="shared" si="9"/>
        <v>0</v>
      </c>
      <c r="J86" s="17" t="e">
        <f t="shared" si="10"/>
        <v>#DIV/0!</v>
      </c>
      <c r="K86" s="17" t="e">
        <f t="shared" si="11"/>
        <v>#DIV/0!</v>
      </c>
      <c r="L86" s="18" t="e">
        <f>VLOOKUP(B86,'Tableau 6'!$A$2:$P$267,16,FALSE)</f>
        <v>#N/A</v>
      </c>
      <c r="M86" s="35" t="str">
        <f t="shared" si="12"/>
        <v/>
      </c>
      <c r="N86" s="35" t="str">
        <f t="shared" si="13"/>
        <v/>
      </c>
      <c r="O86" s="36" t="e">
        <f>HLOOKUP($Q$1,'Tableau 6'!$A$2:$P$267,B86,FALSE)</f>
        <v>#REF!</v>
      </c>
      <c r="P86" s="35" t="str">
        <f t="shared" si="14"/>
        <v/>
      </c>
      <c r="Q86" s="35" t="str">
        <f t="shared" si="15"/>
        <v/>
      </c>
    </row>
    <row r="87" spans="1:17" s="124" customFormat="1" ht="14.25" customHeight="1">
      <c r="A87" s="143" t="str">
        <f>IF('Values-Valeurs'!A84="","",'Values-Valeurs'!A84)</f>
        <v/>
      </c>
      <c r="B87" s="123" t="e">
        <f>VLOOKUP(A87,Variables!$A:$D,2,FALSE)</f>
        <v>#N/A</v>
      </c>
      <c r="C87" s="175" t="e">
        <f>VLOOKUP(A87,Variables!$A:$D,4,FALSE)</f>
        <v>#N/A</v>
      </c>
      <c r="D87" s="26">
        <f>'Values-Valeurs'!B84</f>
        <v>0</v>
      </c>
      <c r="E87" s="26">
        <f>'Values-Valeurs'!C84</f>
        <v>0</v>
      </c>
      <c r="F87" s="26">
        <f>'Values-Valeurs'!D84</f>
        <v>0</v>
      </c>
      <c r="G87" s="26">
        <f>'Values-Valeurs'!E84</f>
        <v>0</v>
      </c>
      <c r="H87" s="16">
        <f t="shared" si="8"/>
        <v>0</v>
      </c>
      <c r="I87" s="16">
        <f t="shared" si="9"/>
        <v>0</v>
      </c>
      <c r="J87" s="17" t="e">
        <f t="shared" si="10"/>
        <v>#DIV/0!</v>
      </c>
      <c r="K87" s="17" t="e">
        <f t="shared" si="11"/>
        <v>#DIV/0!</v>
      </c>
      <c r="L87" s="18" t="e">
        <f>VLOOKUP(B87,'Tableau 6'!$A$2:$P$267,16,FALSE)</f>
        <v>#N/A</v>
      </c>
      <c r="M87" s="35" t="str">
        <f t="shared" si="12"/>
        <v/>
      </c>
      <c r="N87" s="35" t="str">
        <f t="shared" si="13"/>
        <v/>
      </c>
      <c r="O87" s="36" t="e">
        <f>HLOOKUP($Q$1,'Tableau 6'!$A$2:$P$267,B87,FALSE)</f>
        <v>#REF!</v>
      </c>
      <c r="P87" s="35" t="str">
        <f t="shared" si="14"/>
        <v/>
      </c>
      <c r="Q87" s="35" t="str">
        <f t="shared" si="15"/>
        <v/>
      </c>
    </row>
    <row r="88" spans="1:17" s="124" customFormat="1" ht="14.25" customHeight="1">
      <c r="A88" s="143" t="str">
        <f>IF('Values-Valeurs'!A85="","",'Values-Valeurs'!A85)</f>
        <v/>
      </c>
      <c r="B88" s="123" t="e">
        <f>VLOOKUP(A88,Variables!$A:$D,2,FALSE)</f>
        <v>#N/A</v>
      </c>
      <c r="C88" s="175" t="e">
        <f>VLOOKUP(A88,Variables!$A:$D,4,FALSE)</f>
        <v>#N/A</v>
      </c>
      <c r="D88" s="26">
        <f>'Values-Valeurs'!B85</f>
        <v>0</v>
      </c>
      <c r="E88" s="26">
        <f>'Values-Valeurs'!C85</f>
        <v>0</v>
      </c>
      <c r="F88" s="26">
        <f>'Values-Valeurs'!D85</f>
        <v>0</v>
      </c>
      <c r="G88" s="26">
        <f>'Values-Valeurs'!E85</f>
        <v>0</v>
      </c>
      <c r="H88" s="16">
        <f t="shared" si="8"/>
        <v>0</v>
      </c>
      <c r="I88" s="16">
        <f t="shared" si="9"/>
        <v>0</v>
      </c>
      <c r="J88" s="17" t="e">
        <f t="shared" si="10"/>
        <v>#DIV/0!</v>
      </c>
      <c r="K88" s="17" t="e">
        <f t="shared" si="11"/>
        <v>#DIV/0!</v>
      </c>
      <c r="L88" s="18" t="e">
        <f>VLOOKUP(B88,'Tableau 6'!$A$2:$P$267,16,FALSE)</f>
        <v>#N/A</v>
      </c>
      <c r="M88" s="35" t="str">
        <f t="shared" si="12"/>
        <v/>
      </c>
      <c r="N88" s="35" t="str">
        <f t="shared" si="13"/>
        <v/>
      </c>
      <c r="O88" s="36" t="e">
        <f>HLOOKUP($Q$1,'Tableau 6'!$A$2:$P$267,B88,FALSE)</f>
        <v>#REF!</v>
      </c>
      <c r="P88" s="35" t="str">
        <f t="shared" si="14"/>
        <v/>
      </c>
      <c r="Q88" s="35" t="str">
        <f t="shared" si="15"/>
        <v/>
      </c>
    </row>
    <row r="89" spans="1:17" s="124" customFormat="1" ht="14.25" customHeight="1">
      <c r="A89" s="143" t="str">
        <f>IF('Values-Valeurs'!A86="","",'Values-Valeurs'!A86)</f>
        <v/>
      </c>
      <c r="B89" s="123" t="e">
        <f>VLOOKUP(A89,Variables!$A:$D,2,FALSE)</f>
        <v>#N/A</v>
      </c>
      <c r="C89" s="175" t="e">
        <f>VLOOKUP(A89,Variables!$A:$D,4,FALSE)</f>
        <v>#N/A</v>
      </c>
      <c r="D89" s="26">
        <f>'Values-Valeurs'!B86</f>
        <v>0</v>
      </c>
      <c r="E89" s="26">
        <f>'Values-Valeurs'!C86</f>
        <v>0</v>
      </c>
      <c r="F89" s="26">
        <f>'Values-Valeurs'!D86</f>
        <v>0</v>
      </c>
      <c r="G89" s="26">
        <f>'Values-Valeurs'!E86</f>
        <v>0</v>
      </c>
      <c r="H89" s="16">
        <f t="shared" si="8"/>
        <v>0</v>
      </c>
      <c r="I89" s="16">
        <f t="shared" si="9"/>
        <v>0</v>
      </c>
      <c r="J89" s="17" t="e">
        <f t="shared" si="10"/>
        <v>#DIV/0!</v>
      </c>
      <c r="K89" s="17" t="e">
        <f t="shared" si="11"/>
        <v>#DIV/0!</v>
      </c>
      <c r="L89" s="18" t="e">
        <f>VLOOKUP(B89,'Tableau 6'!$A$2:$P$267,16,FALSE)</f>
        <v>#N/A</v>
      </c>
      <c r="M89" s="35" t="str">
        <f t="shared" si="12"/>
        <v/>
      </c>
      <c r="N89" s="35" t="str">
        <f t="shared" si="13"/>
        <v/>
      </c>
      <c r="O89" s="36" t="e">
        <f>HLOOKUP($Q$1,'Tableau 6'!$A$2:$P$267,B89,FALSE)</f>
        <v>#REF!</v>
      </c>
      <c r="P89" s="35" t="str">
        <f t="shared" si="14"/>
        <v/>
      </c>
      <c r="Q89" s="35" t="str">
        <f t="shared" si="15"/>
        <v/>
      </c>
    </row>
    <row r="90" spans="1:17" s="124" customFormat="1" ht="14.25" customHeight="1">
      <c r="A90" s="143" t="str">
        <f>IF('Values-Valeurs'!A87="","",'Values-Valeurs'!A87)</f>
        <v/>
      </c>
      <c r="B90" s="123" t="e">
        <f>VLOOKUP(A90,Variables!$A:$D,2,FALSE)</f>
        <v>#N/A</v>
      </c>
      <c r="C90" s="175" t="e">
        <f>VLOOKUP(A90,Variables!$A:$D,4,FALSE)</f>
        <v>#N/A</v>
      </c>
      <c r="D90" s="26">
        <f>'Values-Valeurs'!B87</f>
        <v>0</v>
      </c>
      <c r="E90" s="26">
        <f>'Values-Valeurs'!C87</f>
        <v>0</v>
      </c>
      <c r="F90" s="26">
        <f>'Values-Valeurs'!D87</f>
        <v>0</v>
      </c>
      <c r="G90" s="26">
        <f>'Values-Valeurs'!E87</f>
        <v>0</v>
      </c>
      <c r="H90" s="16">
        <f t="shared" si="8"/>
        <v>0</v>
      </c>
      <c r="I90" s="16">
        <f t="shared" si="9"/>
        <v>0</v>
      </c>
      <c r="J90" s="17" t="e">
        <f t="shared" si="10"/>
        <v>#DIV/0!</v>
      </c>
      <c r="K90" s="17" t="e">
        <f t="shared" si="11"/>
        <v>#DIV/0!</v>
      </c>
      <c r="L90" s="18" t="e">
        <f>VLOOKUP(B90,'Tableau 6'!$A$2:$P$267,16,FALSE)</f>
        <v>#N/A</v>
      </c>
      <c r="M90" s="35" t="str">
        <f t="shared" si="12"/>
        <v/>
      </c>
      <c r="N90" s="35" t="str">
        <f t="shared" si="13"/>
        <v/>
      </c>
      <c r="O90" s="36" t="e">
        <f>HLOOKUP($Q$1,'Tableau 6'!$A$2:$P$267,B90,FALSE)</f>
        <v>#REF!</v>
      </c>
      <c r="P90" s="35" t="str">
        <f t="shared" si="14"/>
        <v/>
      </c>
      <c r="Q90" s="35" t="str">
        <f t="shared" si="15"/>
        <v/>
      </c>
    </row>
    <row r="91" spans="1:17" s="124" customFormat="1" ht="14.25" customHeight="1">
      <c r="A91" s="143" t="str">
        <f>IF('Values-Valeurs'!A88="","",'Values-Valeurs'!A88)</f>
        <v/>
      </c>
      <c r="B91" s="123" t="e">
        <f>VLOOKUP(A91,Variables!$A:$D,2,FALSE)</f>
        <v>#N/A</v>
      </c>
      <c r="C91" s="175" t="e">
        <f>VLOOKUP(A91,Variables!$A:$D,4,FALSE)</f>
        <v>#N/A</v>
      </c>
      <c r="D91" s="26">
        <f>'Values-Valeurs'!B88</f>
        <v>0</v>
      </c>
      <c r="E91" s="26">
        <f>'Values-Valeurs'!C88</f>
        <v>0</v>
      </c>
      <c r="F91" s="26">
        <f>'Values-Valeurs'!D88</f>
        <v>0</v>
      </c>
      <c r="G91" s="26">
        <f>'Values-Valeurs'!E88</f>
        <v>0</v>
      </c>
      <c r="H91" s="16">
        <f t="shared" si="8"/>
        <v>0</v>
      </c>
      <c r="I91" s="16">
        <f t="shared" si="9"/>
        <v>0</v>
      </c>
      <c r="J91" s="17" t="e">
        <f t="shared" si="10"/>
        <v>#DIV/0!</v>
      </c>
      <c r="K91" s="17" t="e">
        <f t="shared" si="11"/>
        <v>#DIV/0!</v>
      </c>
      <c r="L91" s="18" t="e">
        <f>VLOOKUP(B91,'Tableau 6'!$A$2:$P$267,16,FALSE)</f>
        <v>#N/A</v>
      </c>
      <c r="M91" s="35" t="str">
        <f t="shared" si="12"/>
        <v/>
      </c>
      <c r="N91" s="35" t="str">
        <f t="shared" si="13"/>
        <v/>
      </c>
      <c r="O91" s="36" t="e">
        <f>HLOOKUP($Q$1,'Tableau 6'!$A$2:$P$267,B91,FALSE)</f>
        <v>#REF!</v>
      </c>
      <c r="P91" s="35" t="str">
        <f t="shared" si="14"/>
        <v/>
      </c>
      <c r="Q91" s="35" t="str">
        <f t="shared" si="15"/>
        <v/>
      </c>
    </row>
    <row r="92" spans="1:17" s="124" customFormat="1" ht="14.25" customHeight="1">
      <c r="A92" s="143" t="str">
        <f>IF('Values-Valeurs'!A89="","",'Values-Valeurs'!A89)</f>
        <v/>
      </c>
      <c r="B92" s="123" t="e">
        <f>VLOOKUP(A92,Variables!$A:$D,2,FALSE)</f>
        <v>#N/A</v>
      </c>
      <c r="C92" s="175" t="e">
        <f>VLOOKUP(A92,Variables!$A:$D,4,FALSE)</f>
        <v>#N/A</v>
      </c>
      <c r="D92" s="26">
        <f>'Values-Valeurs'!B89</f>
        <v>0</v>
      </c>
      <c r="E92" s="26">
        <f>'Values-Valeurs'!C89</f>
        <v>0</v>
      </c>
      <c r="F92" s="26">
        <f>'Values-Valeurs'!D89</f>
        <v>0</v>
      </c>
      <c r="G92" s="26">
        <f>'Values-Valeurs'!E89</f>
        <v>0</v>
      </c>
      <c r="H92" s="16">
        <f t="shared" si="8"/>
        <v>0</v>
      </c>
      <c r="I92" s="16">
        <f t="shared" si="9"/>
        <v>0</v>
      </c>
      <c r="J92" s="17" t="e">
        <f t="shared" si="10"/>
        <v>#DIV/0!</v>
      </c>
      <c r="K92" s="17" t="e">
        <f t="shared" si="11"/>
        <v>#DIV/0!</v>
      </c>
      <c r="L92" s="18" t="e">
        <f>VLOOKUP(B92,'Tableau 6'!$A$2:$P$267,16,FALSE)</f>
        <v>#N/A</v>
      </c>
      <c r="M92" s="35" t="str">
        <f t="shared" si="12"/>
        <v/>
      </c>
      <c r="N92" s="35" t="str">
        <f t="shared" si="13"/>
        <v/>
      </c>
      <c r="O92" s="36" t="e">
        <f>HLOOKUP($Q$1,'Tableau 6'!$A$2:$P$267,B92,FALSE)</f>
        <v>#REF!</v>
      </c>
      <c r="P92" s="35" t="str">
        <f t="shared" si="14"/>
        <v/>
      </c>
      <c r="Q92" s="35" t="str">
        <f t="shared" si="15"/>
        <v/>
      </c>
    </row>
    <row r="93" spans="1:17" s="124" customFormat="1" ht="14.25" customHeight="1">
      <c r="A93" s="143" t="str">
        <f>IF('Values-Valeurs'!A90="","",'Values-Valeurs'!A90)</f>
        <v/>
      </c>
      <c r="B93" s="123" t="e">
        <f>VLOOKUP(A93,Variables!$A:$D,2,FALSE)</f>
        <v>#N/A</v>
      </c>
      <c r="C93" s="175" t="e">
        <f>VLOOKUP(A93,Variables!$A:$D,4,FALSE)</f>
        <v>#N/A</v>
      </c>
      <c r="D93" s="26">
        <f>'Values-Valeurs'!B90</f>
        <v>0</v>
      </c>
      <c r="E93" s="26">
        <f>'Values-Valeurs'!C90</f>
        <v>0</v>
      </c>
      <c r="F93" s="26">
        <f>'Values-Valeurs'!D90</f>
        <v>0</v>
      </c>
      <c r="G93" s="26">
        <f>'Values-Valeurs'!E90</f>
        <v>0</v>
      </c>
      <c r="H93" s="16">
        <f t="shared" si="8"/>
        <v>0</v>
      </c>
      <c r="I93" s="16">
        <f t="shared" si="9"/>
        <v>0</v>
      </c>
      <c r="J93" s="17" t="e">
        <f t="shared" si="10"/>
        <v>#DIV/0!</v>
      </c>
      <c r="K93" s="17" t="e">
        <f t="shared" si="11"/>
        <v>#DIV/0!</v>
      </c>
      <c r="L93" s="18" t="e">
        <f>VLOOKUP(B93,'Tableau 6'!$A$2:$P$267,16,FALSE)</f>
        <v>#N/A</v>
      </c>
      <c r="M93" s="35" t="str">
        <f t="shared" si="12"/>
        <v/>
      </c>
      <c r="N93" s="35" t="str">
        <f t="shared" si="13"/>
        <v/>
      </c>
      <c r="O93" s="36" t="e">
        <f>HLOOKUP($Q$1,'Tableau 6'!$A$2:$P$267,B93,FALSE)</f>
        <v>#REF!</v>
      </c>
      <c r="P93" s="35" t="str">
        <f t="shared" si="14"/>
        <v/>
      </c>
      <c r="Q93" s="35" t="str">
        <f t="shared" si="15"/>
        <v/>
      </c>
    </row>
    <row r="94" spans="1:17" s="124" customFormat="1" ht="14.25" customHeight="1">
      <c r="A94" s="143" t="str">
        <f>IF('Values-Valeurs'!A91="","",'Values-Valeurs'!A91)</f>
        <v/>
      </c>
      <c r="B94" s="123" t="e">
        <f>VLOOKUP(A94,Variables!$A:$D,2,FALSE)</f>
        <v>#N/A</v>
      </c>
      <c r="C94" s="175" t="e">
        <f>VLOOKUP(A94,Variables!$A:$D,4,FALSE)</f>
        <v>#N/A</v>
      </c>
      <c r="D94" s="26">
        <f>'Values-Valeurs'!B91</f>
        <v>0</v>
      </c>
      <c r="E94" s="26">
        <f>'Values-Valeurs'!C91</f>
        <v>0</v>
      </c>
      <c r="F94" s="26">
        <f>'Values-Valeurs'!D91</f>
        <v>0</v>
      </c>
      <c r="G94" s="26">
        <f>'Values-Valeurs'!E91</f>
        <v>0</v>
      </c>
      <c r="H94" s="16">
        <f t="shared" si="8"/>
        <v>0</v>
      </c>
      <c r="I94" s="16">
        <f t="shared" si="9"/>
        <v>0</v>
      </c>
      <c r="J94" s="17" t="e">
        <f t="shared" si="10"/>
        <v>#DIV/0!</v>
      </c>
      <c r="K94" s="17" t="e">
        <f t="shared" si="11"/>
        <v>#DIV/0!</v>
      </c>
      <c r="L94" s="18" t="e">
        <f>VLOOKUP(B94,'Tableau 6'!$A$2:$P$267,16,FALSE)</f>
        <v>#N/A</v>
      </c>
      <c r="M94" s="35" t="str">
        <f t="shared" si="12"/>
        <v/>
      </c>
      <c r="N94" s="35" t="str">
        <f t="shared" si="13"/>
        <v/>
      </c>
      <c r="O94" s="36" t="e">
        <f>HLOOKUP($Q$1,'Tableau 6'!$A$2:$P$267,B94,FALSE)</f>
        <v>#REF!</v>
      </c>
      <c r="P94" s="35" t="str">
        <f t="shared" si="14"/>
        <v/>
      </c>
      <c r="Q94" s="35" t="str">
        <f t="shared" si="15"/>
        <v/>
      </c>
    </row>
    <row r="95" spans="1:17" s="124" customFormat="1" ht="14.25" customHeight="1">
      <c r="A95" s="143" t="str">
        <f>IF('Values-Valeurs'!A92="","",'Values-Valeurs'!A92)</f>
        <v/>
      </c>
      <c r="B95" s="123" t="e">
        <f>VLOOKUP(A95,Variables!$A:$D,2,FALSE)</f>
        <v>#N/A</v>
      </c>
      <c r="C95" s="175" t="e">
        <f>VLOOKUP(A95,Variables!$A:$D,4,FALSE)</f>
        <v>#N/A</v>
      </c>
      <c r="D95" s="26">
        <f>'Values-Valeurs'!B92</f>
        <v>0</v>
      </c>
      <c r="E95" s="26">
        <f>'Values-Valeurs'!C92</f>
        <v>0</v>
      </c>
      <c r="F95" s="26">
        <f>'Values-Valeurs'!D92</f>
        <v>0</v>
      </c>
      <c r="G95" s="26">
        <f>'Values-Valeurs'!E92</f>
        <v>0</v>
      </c>
      <c r="H95" s="16">
        <f t="shared" si="8"/>
        <v>0</v>
      </c>
      <c r="I95" s="16">
        <f t="shared" si="9"/>
        <v>0</v>
      </c>
      <c r="J95" s="17" t="e">
        <f t="shared" si="10"/>
        <v>#DIV/0!</v>
      </c>
      <c r="K95" s="17" t="e">
        <f t="shared" si="11"/>
        <v>#DIV/0!</v>
      </c>
      <c r="L95" s="18" t="e">
        <f>VLOOKUP(B95,'Tableau 6'!$A$2:$P$267,16,FALSE)</f>
        <v>#N/A</v>
      </c>
      <c r="M95" s="35" t="str">
        <f t="shared" si="12"/>
        <v/>
      </c>
      <c r="N95" s="35" t="str">
        <f t="shared" si="13"/>
        <v/>
      </c>
      <c r="O95" s="36" t="e">
        <f>HLOOKUP($Q$1,'Tableau 6'!$A$2:$P$267,B95,FALSE)</f>
        <v>#REF!</v>
      </c>
      <c r="P95" s="35" t="str">
        <f t="shared" si="14"/>
        <v/>
      </c>
      <c r="Q95" s="35" t="str">
        <f t="shared" si="15"/>
        <v/>
      </c>
    </row>
    <row r="96" spans="1:17" s="124" customFormat="1" ht="14.25" customHeight="1">
      <c r="A96" s="143" t="str">
        <f>IF('Values-Valeurs'!A93="","",'Values-Valeurs'!A93)</f>
        <v/>
      </c>
      <c r="B96" s="123" t="e">
        <f>VLOOKUP(A96,Variables!$A:$D,2,FALSE)</f>
        <v>#N/A</v>
      </c>
      <c r="C96" s="175" t="e">
        <f>VLOOKUP(A96,Variables!$A:$D,4,FALSE)</f>
        <v>#N/A</v>
      </c>
      <c r="D96" s="26">
        <f>'Values-Valeurs'!B93</f>
        <v>0</v>
      </c>
      <c r="E96" s="26">
        <f>'Values-Valeurs'!C93</f>
        <v>0</v>
      </c>
      <c r="F96" s="26">
        <f>'Values-Valeurs'!D93</f>
        <v>0</v>
      </c>
      <c r="G96" s="26">
        <f>'Values-Valeurs'!E93</f>
        <v>0</v>
      </c>
      <c r="H96" s="16">
        <f t="shared" si="8"/>
        <v>0</v>
      </c>
      <c r="I96" s="16">
        <f t="shared" si="9"/>
        <v>0</v>
      </c>
      <c r="J96" s="17" t="e">
        <f t="shared" si="10"/>
        <v>#DIV/0!</v>
      </c>
      <c r="K96" s="17" t="e">
        <f t="shared" si="11"/>
        <v>#DIV/0!</v>
      </c>
      <c r="L96" s="18" t="e">
        <f>VLOOKUP(B96,'Tableau 6'!$A$2:$P$267,16,FALSE)</f>
        <v>#N/A</v>
      </c>
      <c r="M96" s="35" t="str">
        <f t="shared" si="12"/>
        <v/>
      </c>
      <c r="N96" s="35" t="str">
        <f t="shared" si="13"/>
        <v/>
      </c>
      <c r="O96" s="36" t="e">
        <f>HLOOKUP($Q$1,'Tableau 6'!$A$2:$P$267,B96,FALSE)</f>
        <v>#REF!</v>
      </c>
      <c r="P96" s="35" t="str">
        <f t="shared" si="14"/>
        <v/>
      </c>
      <c r="Q96" s="35" t="str">
        <f t="shared" si="15"/>
        <v/>
      </c>
    </row>
    <row r="97" spans="1:17" s="124" customFormat="1" ht="14.25" customHeight="1">
      <c r="A97" s="143" t="str">
        <f>IF('Values-Valeurs'!A94="","",'Values-Valeurs'!A94)</f>
        <v/>
      </c>
      <c r="B97" s="123" t="e">
        <f>VLOOKUP(A97,Variables!$A:$D,2,FALSE)</f>
        <v>#N/A</v>
      </c>
      <c r="C97" s="175" t="e">
        <f>VLOOKUP(A97,Variables!$A:$D,4,FALSE)</f>
        <v>#N/A</v>
      </c>
      <c r="D97" s="26">
        <f>'Values-Valeurs'!B94</f>
        <v>0</v>
      </c>
      <c r="E97" s="26">
        <f>'Values-Valeurs'!C94</f>
        <v>0</v>
      </c>
      <c r="F97" s="26">
        <f>'Values-Valeurs'!D94</f>
        <v>0</v>
      </c>
      <c r="G97" s="26">
        <f>'Values-Valeurs'!E94</f>
        <v>0</v>
      </c>
      <c r="H97" s="16">
        <f t="shared" si="8"/>
        <v>0</v>
      </c>
      <c r="I97" s="16">
        <f t="shared" si="9"/>
        <v>0</v>
      </c>
      <c r="J97" s="17" t="e">
        <f t="shared" si="10"/>
        <v>#DIV/0!</v>
      </c>
      <c r="K97" s="17" t="e">
        <f t="shared" si="11"/>
        <v>#DIV/0!</v>
      </c>
      <c r="L97" s="18" t="e">
        <f>VLOOKUP(B97,'Tableau 6'!$A$2:$P$267,16,FALSE)</f>
        <v>#N/A</v>
      </c>
      <c r="M97" s="35" t="str">
        <f t="shared" si="12"/>
        <v/>
      </c>
      <c r="N97" s="35" t="str">
        <f t="shared" si="13"/>
        <v/>
      </c>
      <c r="O97" s="36" t="e">
        <f>HLOOKUP($Q$1,'Tableau 6'!$A$2:$P$267,B97,FALSE)</f>
        <v>#REF!</v>
      </c>
      <c r="P97" s="35" t="str">
        <f t="shared" si="14"/>
        <v/>
      </c>
      <c r="Q97" s="35" t="str">
        <f t="shared" si="15"/>
        <v/>
      </c>
    </row>
    <row r="98" spans="1:17" s="124" customFormat="1" ht="14.25" customHeight="1">
      <c r="A98" s="143" t="str">
        <f>IF('Values-Valeurs'!A95="","",'Values-Valeurs'!A95)</f>
        <v/>
      </c>
      <c r="B98" s="123" t="e">
        <f>VLOOKUP(A98,Variables!$A:$D,2,FALSE)</f>
        <v>#N/A</v>
      </c>
      <c r="C98" s="175" t="e">
        <f>VLOOKUP(A98,Variables!$A:$D,4,FALSE)</f>
        <v>#N/A</v>
      </c>
      <c r="D98" s="26">
        <f>'Values-Valeurs'!B95</f>
        <v>0</v>
      </c>
      <c r="E98" s="26">
        <f>'Values-Valeurs'!C95</f>
        <v>0</v>
      </c>
      <c r="F98" s="26">
        <f>'Values-Valeurs'!D95</f>
        <v>0</v>
      </c>
      <c r="G98" s="26">
        <f>'Values-Valeurs'!E95</f>
        <v>0</v>
      </c>
      <c r="H98" s="16">
        <f t="shared" si="8"/>
        <v>0</v>
      </c>
      <c r="I98" s="16">
        <f t="shared" si="9"/>
        <v>0</v>
      </c>
      <c r="J98" s="17" t="e">
        <f t="shared" si="10"/>
        <v>#DIV/0!</v>
      </c>
      <c r="K98" s="17" t="e">
        <f t="shared" si="11"/>
        <v>#DIV/0!</v>
      </c>
      <c r="L98" s="18" t="e">
        <f>VLOOKUP(B98,'Tableau 6'!$A$2:$P$267,16,FALSE)</f>
        <v>#N/A</v>
      </c>
      <c r="M98" s="35" t="str">
        <f t="shared" si="12"/>
        <v/>
      </c>
      <c r="N98" s="35" t="str">
        <f t="shared" si="13"/>
        <v/>
      </c>
      <c r="O98" s="36" t="e">
        <f>HLOOKUP($Q$1,'Tableau 6'!$A$2:$P$267,B98,FALSE)</f>
        <v>#REF!</v>
      </c>
      <c r="P98" s="35" t="str">
        <f t="shared" si="14"/>
        <v/>
      </c>
      <c r="Q98" s="35" t="str">
        <f t="shared" si="15"/>
        <v/>
      </c>
    </row>
    <row r="99" spans="1:17" s="124" customFormat="1" ht="14.25" customHeight="1">
      <c r="A99" s="143" t="str">
        <f>IF('Values-Valeurs'!A96="","",'Values-Valeurs'!A96)</f>
        <v/>
      </c>
      <c r="B99" s="123" t="e">
        <f>VLOOKUP(A99,Variables!$A:$D,2,FALSE)</f>
        <v>#N/A</v>
      </c>
      <c r="C99" s="175" t="e">
        <f>VLOOKUP(A99,Variables!$A:$D,4,FALSE)</f>
        <v>#N/A</v>
      </c>
      <c r="D99" s="26">
        <f>'Values-Valeurs'!B96</f>
        <v>0</v>
      </c>
      <c r="E99" s="26">
        <f>'Values-Valeurs'!C96</f>
        <v>0</v>
      </c>
      <c r="F99" s="26">
        <f>'Values-Valeurs'!D96</f>
        <v>0</v>
      </c>
      <c r="G99" s="26">
        <f>'Values-Valeurs'!E96</f>
        <v>0</v>
      </c>
      <c r="H99" s="16">
        <f t="shared" si="8"/>
        <v>0</v>
      </c>
      <c r="I99" s="16">
        <f t="shared" si="9"/>
        <v>0</v>
      </c>
      <c r="J99" s="17" t="e">
        <f t="shared" si="10"/>
        <v>#DIV/0!</v>
      </c>
      <c r="K99" s="17" t="e">
        <f t="shared" si="11"/>
        <v>#DIV/0!</v>
      </c>
      <c r="L99" s="18" t="e">
        <f>VLOOKUP(B99,'Tableau 6'!$A$2:$P$267,16,FALSE)</f>
        <v>#N/A</v>
      </c>
      <c r="M99" s="35" t="str">
        <f t="shared" si="12"/>
        <v/>
      </c>
      <c r="N99" s="35" t="str">
        <f t="shared" si="13"/>
        <v/>
      </c>
      <c r="O99" s="36" t="e">
        <f>HLOOKUP($Q$1,'Tableau 6'!$A$2:$P$267,B99,FALSE)</f>
        <v>#REF!</v>
      </c>
      <c r="P99" s="35" t="str">
        <f t="shared" si="14"/>
        <v/>
      </c>
      <c r="Q99" s="35" t="str">
        <f t="shared" si="15"/>
        <v/>
      </c>
    </row>
    <row r="100" spans="1:17" s="124" customFormat="1" ht="14.25" customHeight="1">
      <c r="A100" s="143" t="str">
        <f>IF('Values-Valeurs'!A97="","",'Values-Valeurs'!A97)</f>
        <v/>
      </c>
      <c r="B100" s="123" t="e">
        <f>VLOOKUP(A100,Variables!$A:$D,2,FALSE)</f>
        <v>#N/A</v>
      </c>
      <c r="C100" s="175" t="e">
        <f>VLOOKUP(A100,Variables!$A:$D,4,FALSE)</f>
        <v>#N/A</v>
      </c>
      <c r="D100" s="26">
        <f>'Values-Valeurs'!B97</f>
        <v>0</v>
      </c>
      <c r="E100" s="26">
        <f>'Values-Valeurs'!C97</f>
        <v>0</v>
      </c>
      <c r="F100" s="26">
        <f>'Values-Valeurs'!D97</f>
        <v>0</v>
      </c>
      <c r="G100" s="26">
        <f>'Values-Valeurs'!E97</f>
        <v>0</v>
      </c>
      <c r="H100" s="16">
        <f t="shared" si="8"/>
        <v>0</v>
      </c>
      <c r="I100" s="16">
        <f t="shared" si="9"/>
        <v>0</v>
      </c>
      <c r="J100" s="17" t="e">
        <f t="shared" si="10"/>
        <v>#DIV/0!</v>
      </c>
      <c r="K100" s="17" t="e">
        <f t="shared" si="11"/>
        <v>#DIV/0!</v>
      </c>
      <c r="L100" s="18" t="e">
        <f>VLOOKUP(B100,'Tableau 6'!$A$2:$P$267,16,FALSE)</f>
        <v>#N/A</v>
      </c>
      <c r="M100" s="35" t="str">
        <f t="shared" si="12"/>
        <v/>
      </c>
      <c r="N100" s="35" t="str">
        <f t="shared" si="13"/>
        <v/>
      </c>
      <c r="O100" s="36" t="e">
        <f>HLOOKUP($Q$1,'Tableau 6'!$A$2:$P$267,B100,FALSE)</f>
        <v>#REF!</v>
      </c>
      <c r="P100" s="35" t="str">
        <f t="shared" si="14"/>
        <v/>
      </c>
      <c r="Q100" s="35" t="str">
        <f t="shared" si="15"/>
        <v/>
      </c>
    </row>
    <row r="101" spans="1:17" s="124" customFormat="1" ht="14.25" customHeight="1">
      <c r="A101" s="143" t="str">
        <f>IF('Values-Valeurs'!A98="","",'Values-Valeurs'!A98)</f>
        <v/>
      </c>
      <c r="B101" s="123" t="e">
        <f>VLOOKUP(A101,Variables!$A:$D,2,FALSE)</f>
        <v>#N/A</v>
      </c>
      <c r="C101" s="175" t="e">
        <f>VLOOKUP(A101,Variables!$A:$D,4,FALSE)</f>
        <v>#N/A</v>
      </c>
      <c r="D101" s="26">
        <f>'Values-Valeurs'!B98</f>
        <v>0</v>
      </c>
      <c r="E101" s="26">
        <f>'Values-Valeurs'!C98</f>
        <v>0</v>
      </c>
      <c r="F101" s="26">
        <f>'Values-Valeurs'!D98</f>
        <v>0</v>
      </c>
      <c r="G101" s="26">
        <f>'Values-Valeurs'!E98</f>
        <v>0</v>
      </c>
      <c r="H101" s="16">
        <f t="shared" si="8"/>
        <v>0</v>
      </c>
      <c r="I101" s="16">
        <f t="shared" si="9"/>
        <v>0</v>
      </c>
      <c r="J101" s="17" t="e">
        <f t="shared" si="10"/>
        <v>#DIV/0!</v>
      </c>
      <c r="K101" s="17" t="e">
        <f t="shared" si="11"/>
        <v>#DIV/0!</v>
      </c>
      <c r="L101" s="18" t="e">
        <f>VLOOKUP(B101,'Tableau 6'!$A$2:$P$267,16,FALSE)</f>
        <v>#N/A</v>
      </c>
      <c r="M101" s="35" t="str">
        <f t="shared" si="12"/>
        <v/>
      </c>
      <c r="N101" s="35" t="str">
        <f t="shared" si="13"/>
        <v/>
      </c>
      <c r="O101" s="36" t="e">
        <f>HLOOKUP($Q$1,'Tableau 6'!$A$2:$P$267,B101,FALSE)</f>
        <v>#REF!</v>
      </c>
      <c r="P101" s="35" t="str">
        <f t="shared" si="14"/>
        <v/>
      </c>
      <c r="Q101" s="35" t="str">
        <f t="shared" si="15"/>
        <v/>
      </c>
    </row>
    <row r="102" spans="1:17" s="124" customFormat="1" ht="14.25" customHeight="1">
      <c r="A102" s="143" t="str">
        <f>IF('Values-Valeurs'!A99="","",'Values-Valeurs'!A99)</f>
        <v/>
      </c>
      <c r="B102" s="123" t="e">
        <f>VLOOKUP(A102,Variables!$A:$D,2,FALSE)</f>
        <v>#N/A</v>
      </c>
      <c r="C102" s="175" t="e">
        <f>VLOOKUP(A102,Variables!$A:$D,4,FALSE)</f>
        <v>#N/A</v>
      </c>
      <c r="D102" s="26">
        <f>'Values-Valeurs'!B99</f>
        <v>0</v>
      </c>
      <c r="E102" s="26">
        <f>'Values-Valeurs'!C99</f>
        <v>0</v>
      </c>
      <c r="F102" s="26">
        <f>'Values-Valeurs'!D99</f>
        <v>0</v>
      </c>
      <c r="G102" s="26">
        <f>'Values-Valeurs'!E99</f>
        <v>0</v>
      </c>
      <c r="H102" s="16">
        <f t="shared" si="8"/>
        <v>0</v>
      </c>
      <c r="I102" s="16">
        <f t="shared" si="9"/>
        <v>0</v>
      </c>
      <c r="J102" s="17" t="e">
        <f t="shared" si="10"/>
        <v>#DIV/0!</v>
      </c>
      <c r="K102" s="17" t="e">
        <f t="shared" si="11"/>
        <v>#DIV/0!</v>
      </c>
      <c r="L102" s="18" t="e">
        <f>VLOOKUP(B102,'Tableau 6'!$A$2:$P$267,16,FALSE)</f>
        <v>#N/A</v>
      </c>
      <c r="M102" s="35" t="str">
        <f t="shared" si="12"/>
        <v/>
      </c>
      <c r="N102" s="35" t="str">
        <f t="shared" si="13"/>
        <v/>
      </c>
      <c r="O102" s="36" t="e">
        <f>HLOOKUP($Q$1,'Tableau 6'!$A$2:$P$267,B102,FALSE)</f>
        <v>#REF!</v>
      </c>
      <c r="P102" s="35" t="str">
        <f t="shared" si="14"/>
        <v/>
      </c>
      <c r="Q102" s="35" t="str">
        <f t="shared" si="15"/>
        <v/>
      </c>
    </row>
    <row r="103" spans="1:17" s="124" customFormat="1" ht="14.25" customHeight="1">
      <c r="A103" s="143" t="str">
        <f>IF('Values-Valeurs'!A100="","",'Values-Valeurs'!A100)</f>
        <v/>
      </c>
      <c r="B103" s="123" t="e">
        <f>VLOOKUP(A103,Variables!$A:$D,2,FALSE)</f>
        <v>#N/A</v>
      </c>
      <c r="C103" s="175" t="e">
        <f>VLOOKUP(A103,Variables!$A:$D,4,FALSE)</f>
        <v>#N/A</v>
      </c>
      <c r="D103" s="26">
        <f>'Values-Valeurs'!B100</f>
        <v>0</v>
      </c>
      <c r="E103" s="26">
        <f>'Values-Valeurs'!C100</f>
        <v>0</v>
      </c>
      <c r="F103" s="26">
        <f>'Values-Valeurs'!D100</f>
        <v>0</v>
      </c>
      <c r="G103" s="26">
        <f>'Values-Valeurs'!E100</f>
        <v>0</v>
      </c>
      <c r="H103" s="16">
        <f t="shared" si="8"/>
        <v>0</v>
      </c>
      <c r="I103" s="16">
        <f t="shared" si="9"/>
        <v>0</v>
      </c>
      <c r="J103" s="17" t="e">
        <f t="shared" si="10"/>
        <v>#DIV/0!</v>
      </c>
      <c r="K103" s="17" t="e">
        <f t="shared" si="11"/>
        <v>#DIV/0!</v>
      </c>
      <c r="L103" s="18" t="e">
        <f>VLOOKUP(B103,'Tableau 6'!$A$2:$P$267,16,FALSE)</f>
        <v>#N/A</v>
      </c>
      <c r="M103" s="35" t="str">
        <f t="shared" si="12"/>
        <v/>
      </c>
      <c r="N103" s="35" t="str">
        <f t="shared" si="13"/>
        <v/>
      </c>
      <c r="O103" s="36" t="e">
        <f>HLOOKUP($Q$1,'Tableau 6'!$A$2:$P$267,B103,FALSE)</f>
        <v>#REF!</v>
      </c>
      <c r="P103" s="35" t="str">
        <f t="shared" si="14"/>
        <v/>
      </c>
      <c r="Q103" s="35" t="str">
        <f t="shared" si="15"/>
        <v/>
      </c>
    </row>
    <row r="104" spans="1:17" s="124" customFormat="1" ht="14.25" customHeight="1">
      <c r="A104" s="143" t="str">
        <f>IF('Values-Valeurs'!A101="","",'Values-Valeurs'!A101)</f>
        <v/>
      </c>
      <c r="B104" s="123" t="e">
        <f>VLOOKUP(A104,Variables!$A:$D,2,FALSE)</f>
        <v>#N/A</v>
      </c>
      <c r="C104" s="175" t="e">
        <f>VLOOKUP(A104,Variables!$A:$D,4,FALSE)</f>
        <v>#N/A</v>
      </c>
      <c r="D104" s="26">
        <f>'Values-Valeurs'!B101</f>
        <v>0</v>
      </c>
      <c r="E104" s="26">
        <f>'Values-Valeurs'!C101</f>
        <v>0</v>
      </c>
      <c r="F104" s="26">
        <f>'Values-Valeurs'!D101</f>
        <v>0</v>
      </c>
      <c r="G104" s="26">
        <f>'Values-Valeurs'!E101</f>
        <v>0</v>
      </c>
      <c r="H104" s="16">
        <f t="shared" si="8"/>
        <v>0</v>
      </c>
      <c r="I104" s="16">
        <f t="shared" si="9"/>
        <v>0</v>
      </c>
      <c r="J104" s="17" t="e">
        <f t="shared" si="10"/>
        <v>#DIV/0!</v>
      </c>
      <c r="K104" s="17" t="e">
        <f t="shared" si="11"/>
        <v>#DIV/0!</v>
      </c>
      <c r="L104" s="18" t="e">
        <f>VLOOKUP(B104,'Tableau 6'!$A$2:$P$267,16,FALSE)</f>
        <v>#N/A</v>
      </c>
      <c r="M104" s="35" t="str">
        <f t="shared" si="12"/>
        <v/>
      </c>
      <c r="N104" s="35" t="str">
        <f t="shared" si="13"/>
        <v/>
      </c>
      <c r="O104" s="36" t="e">
        <f>HLOOKUP($Q$1,'Tableau 6'!$A$2:$P$267,B104,FALSE)</f>
        <v>#REF!</v>
      </c>
      <c r="P104" s="35" t="str">
        <f t="shared" si="14"/>
        <v/>
      </c>
      <c r="Q104" s="35" t="str">
        <f t="shared" si="15"/>
        <v/>
      </c>
    </row>
    <row r="105" spans="1:17" s="124" customFormat="1" ht="14.25" customHeight="1">
      <c r="A105" s="143" t="str">
        <f>IF('Values-Valeurs'!A102="","",'Values-Valeurs'!A102)</f>
        <v/>
      </c>
      <c r="B105" s="123" t="e">
        <f>VLOOKUP(A105,Variables!$A:$D,2,FALSE)</f>
        <v>#N/A</v>
      </c>
      <c r="C105" s="175" t="e">
        <f>VLOOKUP(A105,Variables!$A:$D,4,FALSE)</f>
        <v>#N/A</v>
      </c>
      <c r="D105" s="26">
        <f>'Values-Valeurs'!B102</f>
        <v>0</v>
      </c>
      <c r="E105" s="26">
        <f>'Values-Valeurs'!C102</f>
        <v>0</v>
      </c>
      <c r="F105" s="26">
        <f>'Values-Valeurs'!D102</f>
        <v>0</v>
      </c>
      <c r="G105" s="26">
        <f>'Values-Valeurs'!E102</f>
        <v>0</v>
      </c>
      <c r="H105" s="16">
        <f t="shared" si="8"/>
        <v>0</v>
      </c>
      <c r="I105" s="16">
        <f t="shared" si="9"/>
        <v>0</v>
      </c>
      <c r="J105" s="17" t="e">
        <f t="shared" si="10"/>
        <v>#DIV/0!</v>
      </c>
      <c r="K105" s="17" t="e">
        <f t="shared" si="11"/>
        <v>#DIV/0!</v>
      </c>
      <c r="L105" s="18" t="e">
        <f>VLOOKUP(B105,'Tableau 6'!$A$2:$P$267,16,FALSE)</f>
        <v>#N/A</v>
      </c>
      <c r="M105" s="35" t="str">
        <f t="shared" si="12"/>
        <v/>
      </c>
      <c r="N105" s="35" t="str">
        <f t="shared" si="13"/>
        <v/>
      </c>
      <c r="O105" s="36" t="e">
        <f>HLOOKUP($Q$1,'Tableau 6'!$A$2:$P$267,B105,FALSE)</f>
        <v>#REF!</v>
      </c>
      <c r="P105" s="35" t="str">
        <f t="shared" si="14"/>
        <v/>
      </c>
      <c r="Q105" s="35" t="str">
        <f t="shared" si="15"/>
        <v/>
      </c>
    </row>
    <row r="106" spans="1:17" s="124" customFormat="1" ht="14.25" customHeight="1">
      <c r="A106" s="143" t="str">
        <f>IF('Values-Valeurs'!A103="","",'Values-Valeurs'!A103)</f>
        <v/>
      </c>
      <c r="B106" s="123" t="e">
        <f>VLOOKUP(A106,Variables!$A:$D,2,FALSE)</f>
        <v>#N/A</v>
      </c>
      <c r="C106" s="175" t="e">
        <f>VLOOKUP(A106,Variables!$A:$D,4,FALSE)</f>
        <v>#N/A</v>
      </c>
      <c r="D106" s="26">
        <f>'Values-Valeurs'!B103</f>
        <v>0</v>
      </c>
      <c r="E106" s="26">
        <f>'Values-Valeurs'!C103</f>
        <v>0</v>
      </c>
      <c r="F106" s="26">
        <f>'Values-Valeurs'!D103</f>
        <v>0</v>
      </c>
      <c r="G106" s="26">
        <f>'Values-Valeurs'!E103</f>
        <v>0</v>
      </c>
      <c r="H106" s="16">
        <f t="shared" si="8"/>
        <v>0</v>
      </c>
      <c r="I106" s="16">
        <f t="shared" si="9"/>
        <v>0</v>
      </c>
      <c r="J106" s="17" t="e">
        <f t="shared" si="10"/>
        <v>#DIV/0!</v>
      </c>
      <c r="K106" s="17" t="e">
        <f t="shared" si="11"/>
        <v>#DIV/0!</v>
      </c>
      <c r="L106" s="18" t="e">
        <f>VLOOKUP(B106,'Tableau 6'!$A$2:$P$267,16,FALSE)</f>
        <v>#N/A</v>
      </c>
      <c r="M106" s="35" t="str">
        <f t="shared" si="12"/>
        <v/>
      </c>
      <c r="N106" s="35" t="str">
        <f t="shared" si="13"/>
        <v/>
      </c>
      <c r="O106" s="36" t="e">
        <f>HLOOKUP($Q$1,'Tableau 6'!$A$2:$P$267,B106,FALSE)</f>
        <v>#REF!</v>
      </c>
      <c r="P106" s="35" t="str">
        <f t="shared" si="14"/>
        <v/>
      </c>
      <c r="Q106" s="35" t="str">
        <f t="shared" si="15"/>
        <v/>
      </c>
    </row>
    <row r="107" spans="1:17" s="124" customFormat="1" ht="14.25" customHeight="1">
      <c r="A107" s="143" t="str">
        <f>IF('Values-Valeurs'!A104="","",'Values-Valeurs'!A104)</f>
        <v/>
      </c>
      <c r="B107" s="123" t="e">
        <f>VLOOKUP(A107,Variables!$A:$D,2,FALSE)</f>
        <v>#N/A</v>
      </c>
      <c r="C107" s="175" t="e">
        <f>VLOOKUP(A107,Variables!$A:$D,4,FALSE)</f>
        <v>#N/A</v>
      </c>
      <c r="D107" s="26">
        <f>'Values-Valeurs'!B104</f>
        <v>0</v>
      </c>
      <c r="E107" s="26">
        <f>'Values-Valeurs'!C104</f>
        <v>0</v>
      </c>
      <c r="F107" s="26">
        <f>'Values-Valeurs'!D104</f>
        <v>0</v>
      </c>
      <c r="G107" s="26">
        <f>'Values-Valeurs'!E104</f>
        <v>0</v>
      </c>
      <c r="H107" s="16">
        <f t="shared" si="8"/>
        <v>0</v>
      </c>
      <c r="I107" s="16">
        <f t="shared" si="9"/>
        <v>0</v>
      </c>
      <c r="J107" s="17" t="e">
        <f t="shared" si="10"/>
        <v>#DIV/0!</v>
      </c>
      <c r="K107" s="17" t="e">
        <f t="shared" si="11"/>
        <v>#DIV/0!</v>
      </c>
      <c r="L107" s="18" t="e">
        <f>VLOOKUP(B107,'Tableau 6'!$A$2:$P$267,16,FALSE)</f>
        <v>#N/A</v>
      </c>
      <c r="M107" s="35" t="str">
        <f t="shared" si="12"/>
        <v/>
      </c>
      <c r="N107" s="35" t="str">
        <f t="shared" si="13"/>
        <v/>
      </c>
      <c r="O107" s="36" t="e">
        <f>HLOOKUP($Q$1,'Tableau 6'!$A$2:$P$267,B107,FALSE)</f>
        <v>#REF!</v>
      </c>
      <c r="P107" s="35" t="str">
        <f t="shared" si="14"/>
        <v/>
      </c>
      <c r="Q107" s="35" t="str">
        <f t="shared" si="15"/>
        <v/>
      </c>
    </row>
    <row r="108" spans="1:17" s="124" customFormat="1" ht="14.25" customHeight="1">
      <c r="A108" s="143" t="str">
        <f>IF('Values-Valeurs'!A105="","",'Values-Valeurs'!A105)</f>
        <v/>
      </c>
      <c r="B108" s="123" t="e">
        <f>VLOOKUP(A108,Variables!$A:$D,2,FALSE)</f>
        <v>#N/A</v>
      </c>
      <c r="C108" s="175" t="e">
        <f>VLOOKUP(A108,Variables!$A:$D,4,FALSE)</f>
        <v>#N/A</v>
      </c>
      <c r="D108" s="26">
        <f>'Values-Valeurs'!B105</f>
        <v>0</v>
      </c>
      <c r="E108" s="26">
        <f>'Values-Valeurs'!C105</f>
        <v>0</v>
      </c>
      <c r="F108" s="26">
        <f>'Values-Valeurs'!D105</f>
        <v>0</v>
      </c>
      <c r="G108" s="26">
        <f>'Values-Valeurs'!E105</f>
        <v>0</v>
      </c>
      <c r="H108" s="16">
        <f t="shared" si="8"/>
        <v>0</v>
      </c>
      <c r="I108" s="16">
        <f t="shared" si="9"/>
        <v>0</v>
      </c>
      <c r="J108" s="17" t="e">
        <f t="shared" si="10"/>
        <v>#DIV/0!</v>
      </c>
      <c r="K108" s="17" t="e">
        <f t="shared" si="11"/>
        <v>#DIV/0!</v>
      </c>
      <c r="L108" s="18" t="e">
        <f>VLOOKUP(B108,'Tableau 6'!$A$2:$P$267,16,FALSE)</f>
        <v>#N/A</v>
      </c>
      <c r="M108" s="35" t="str">
        <f t="shared" si="12"/>
        <v/>
      </c>
      <c r="N108" s="35" t="str">
        <f t="shared" si="13"/>
        <v/>
      </c>
      <c r="O108" s="36" t="e">
        <f>HLOOKUP($Q$1,'Tableau 6'!$A$2:$P$267,B108,FALSE)</f>
        <v>#REF!</v>
      </c>
      <c r="P108" s="35" t="str">
        <f t="shared" si="14"/>
        <v/>
      </c>
      <c r="Q108" s="35" t="str">
        <f t="shared" si="15"/>
        <v/>
      </c>
    </row>
    <row r="109" spans="1:17" s="124" customFormat="1" ht="14.25" customHeight="1">
      <c r="A109" s="143" t="str">
        <f>IF('Values-Valeurs'!A106="","",'Values-Valeurs'!A106)</f>
        <v/>
      </c>
      <c r="B109" s="123" t="e">
        <f>VLOOKUP(A109,Variables!$A:$D,2,FALSE)</f>
        <v>#N/A</v>
      </c>
      <c r="C109" s="175" t="e">
        <f>VLOOKUP(A109,Variables!$A:$D,4,FALSE)</f>
        <v>#N/A</v>
      </c>
      <c r="D109" s="26">
        <f>'Values-Valeurs'!B106</f>
        <v>0</v>
      </c>
      <c r="E109" s="26">
        <f>'Values-Valeurs'!C106</f>
        <v>0</v>
      </c>
      <c r="F109" s="26">
        <f>'Values-Valeurs'!D106</f>
        <v>0</v>
      </c>
      <c r="G109" s="26">
        <f>'Values-Valeurs'!E106</f>
        <v>0</v>
      </c>
      <c r="H109" s="16">
        <f t="shared" si="8"/>
        <v>0</v>
      </c>
      <c r="I109" s="16">
        <f t="shared" si="9"/>
        <v>0</v>
      </c>
      <c r="J109" s="17" t="e">
        <f t="shared" si="10"/>
        <v>#DIV/0!</v>
      </c>
      <c r="K109" s="17" t="e">
        <f t="shared" si="11"/>
        <v>#DIV/0!</v>
      </c>
      <c r="L109" s="18" t="e">
        <f>VLOOKUP(B109,'Tableau 6'!$A$2:$P$267,16,FALSE)</f>
        <v>#N/A</v>
      </c>
      <c r="M109" s="35" t="str">
        <f t="shared" si="12"/>
        <v/>
      </c>
      <c r="N109" s="35" t="str">
        <f t="shared" si="13"/>
        <v/>
      </c>
      <c r="O109" s="36" t="e">
        <f>HLOOKUP($Q$1,'Tableau 6'!$A$2:$P$267,B109,FALSE)</f>
        <v>#REF!</v>
      </c>
      <c r="P109" s="35" t="str">
        <f t="shared" si="14"/>
        <v/>
      </c>
      <c r="Q109" s="35" t="str">
        <f t="shared" si="15"/>
        <v/>
      </c>
    </row>
    <row r="110" spans="1:17" s="124" customFormat="1" ht="14.25" customHeight="1">
      <c r="A110" s="143" t="str">
        <f>IF('Values-Valeurs'!A107="","",'Values-Valeurs'!A107)</f>
        <v/>
      </c>
      <c r="B110" s="123" t="e">
        <f>VLOOKUP(A110,Variables!$A:$D,2,FALSE)</f>
        <v>#N/A</v>
      </c>
      <c r="C110" s="175" t="e">
        <f>VLOOKUP(A110,Variables!$A:$D,4,FALSE)</f>
        <v>#N/A</v>
      </c>
      <c r="D110" s="26">
        <f>'Values-Valeurs'!B107</f>
        <v>0</v>
      </c>
      <c r="E110" s="26">
        <f>'Values-Valeurs'!C107</f>
        <v>0</v>
      </c>
      <c r="F110" s="26">
        <f>'Values-Valeurs'!D107</f>
        <v>0</v>
      </c>
      <c r="G110" s="26">
        <f>'Values-Valeurs'!E107</f>
        <v>0</v>
      </c>
      <c r="H110" s="16">
        <f t="shared" si="8"/>
        <v>0</v>
      </c>
      <c r="I110" s="16">
        <f t="shared" si="9"/>
        <v>0</v>
      </c>
      <c r="J110" s="17" t="e">
        <f t="shared" si="10"/>
        <v>#DIV/0!</v>
      </c>
      <c r="K110" s="17" t="e">
        <f t="shared" si="11"/>
        <v>#DIV/0!</v>
      </c>
      <c r="L110" s="18" t="e">
        <f>VLOOKUP(B110,'Tableau 6'!$A$2:$P$267,16,FALSE)</f>
        <v>#N/A</v>
      </c>
      <c r="M110" s="35" t="str">
        <f t="shared" si="12"/>
        <v/>
      </c>
      <c r="N110" s="35" t="str">
        <f t="shared" si="13"/>
        <v/>
      </c>
      <c r="O110" s="36" t="e">
        <f>HLOOKUP($Q$1,'Tableau 6'!$A$2:$P$267,B110,FALSE)</f>
        <v>#REF!</v>
      </c>
      <c r="P110" s="35" t="str">
        <f t="shared" si="14"/>
        <v/>
      </c>
      <c r="Q110" s="35" t="str">
        <f t="shared" si="15"/>
        <v/>
      </c>
    </row>
    <row r="111" spans="1:17" s="124" customFormat="1" ht="14.25" customHeight="1">
      <c r="A111" s="143" t="str">
        <f>IF('Values-Valeurs'!A108="","",'Values-Valeurs'!A108)</f>
        <v/>
      </c>
      <c r="B111" s="123" t="e">
        <f>VLOOKUP(A111,Variables!$A:$D,2,FALSE)</f>
        <v>#N/A</v>
      </c>
      <c r="C111" s="175" t="e">
        <f>VLOOKUP(A111,Variables!$A:$D,4,FALSE)</f>
        <v>#N/A</v>
      </c>
      <c r="D111" s="26">
        <f>'Values-Valeurs'!B108</f>
        <v>0</v>
      </c>
      <c r="E111" s="26">
        <f>'Values-Valeurs'!C108</f>
        <v>0</v>
      </c>
      <c r="F111" s="26">
        <f>'Values-Valeurs'!D108</f>
        <v>0</v>
      </c>
      <c r="G111" s="26">
        <f>'Values-Valeurs'!E108</f>
        <v>0</v>
      </c>
      <c r="H111" s="16">
        <f t="shared" si="8"/>
        <v>0</v>
      </c>
      <c r="I111" s="16">
        <f t="shared" si="9"/>
        <v>0</v>
      </c>
      <c r="J111" s="17" t="e">
        <f t="shared" si="10"/>
        <v>#DIV/0!</v>
      </c>
      <c r="K111" s="17" t="e">
        <f t="shared" si="11"/>
        <v>#DIV/0!</v>
      </c>
      <c r="L111" s="18" t="e">
        <f>VLOOKUP(B111,'Tableau 6'!$A$2:$P$267,16,FALSE)</f>
        <v>#N/A</v>
      </c>
      <c r="M111" s="35" t="str">
        <f t="shared" si="12"/>
        <v/>
      </c>
      <c r="N111" s="35" t="str">
        <f t="shared" si="13"/>
        <v/>
      </c>
      <c r="O111" s="36" t="e">
        <f>HLOOKUP($Q$1,'Tableau 6'!$A$2:$P$267,B111,FALSE)</f>
        <v>#REF!</v>
      </c>
      <c r="P111" s="35" t="str">
        <f t="shared" si="14"/>
        <v/>
      </c>
      <c r="Q111" s="35" t="str">
        <f t="shared" si="15"/>
        <v/>
      </c>
    </row>
    <row r="112" spans="1:17" s="124" customFormat="1" ht="14.25" customHeight="1">
      <c r="A112" s="143" t="str">
        <f>IF('Values-Valeurs'!A109="","",'Values-Valeurs'!A109)</f>
        <v/>
      </c>
      <c r="B112" s="123" t="e">
        <f>VLOOKUP(A112,Variables!$A:$D,2,FALSE)</f>
        <v>#N/A</v>
      </c>
      <c r="C112" s="175" t="e">
        <f>VLOOKUP(A112,Variables!$A:$D,4,FALSE)</f>
        <v>#N/A</v>
      </c>
      <c r="D112" s="26">
        <f>'Values-Valeurs'!B109</f>
        <v>0</v>
      </c>
      <c r="E112" s="26">
        <f>'Values-Valeurs'!C109</f>
        <v>0</v>
      </c>
      <c r="F112" s="26">
        <f>'Values-Valeurs'!D109</f>
        <v>0</v>
      </c>
      <c r="G112" s="26">
        <f>'Values-Valeurs'!E109</f>
        <v>0</v>
      </c>
      <c r="H112" s="16">
        <f t="shared" si="8"/>
        <v>0</v>
      </c>
      <c r="I112" s="16">
        <f t="shared" si="9"/>
        <v>0</v>
      </c>
      <c r="J112" s="17" t="e">
        <f t="shared" si="10"/>
        <v>#DIV/0!</v>
      </c>
      <c r="K112" s="17" t="e">
        <f t="shared" si="11"/>
        <v>#DIV/0!</v>
      </c>
      <c r="L112" s="18" t="e">
        <f>VLOOKUP(B112,'Tableau 6'!$A$2:$P$267,16,FALSE)</f>
        <v>#N/A</v>
      </c>
      <c r="M112" s="35" t="str">
        <f t="shared" si="12"/>
        <v/>
      </c>
      <c r="N112" s="35" t="str">
        <f t="shared" si="13"/>
        <v/>
      </c>
      <c r="O112" s="36" t="e">
        <f>HLOOKUP($Q$1,'Tableau 6'!$A$2:$P$267,B112,FALSE)</f>
        <v>#REF!</v>
      </c>
      <c r="P112" s="35" t="str">
        <f t="shared" si="14"/>
        <v/>
      </c>
      <c r="Q112" s="35" t="str">
        <f t="shared" si="15"/>
        <v/>
      </c>
    </row>
    <row r="113" spans="1:17" s="124" customFormat="1" ht="14.25" customHeight="1">
      <c r="A113" s="143" t="str">
        <f>IF('Values-Valeurs'!A110="","",'Values-Valeurs'!A110)</f>
        <v/>
      </c>
      <c r="B113" s="123" t="e">
        <f>VLOOKUP(A113,Variables!$A:$D,2,FALSE)</f>
        <v>#N/A</v>
      </c>
      <c r="C113" s="175" t="e">
        <f>VLOOKUP(A113,Variables!$A:$D,4,FALSE)</f>
        <v>#N/A</v>
      </c>
      <c r="D113" s="26">
        <f>'Values-Valeurs'!B110</f>
        <v>0</v>
      </c>
      <c r="E113" s="26">
        <f>'Values-Valeurs'!C110</f>
        <v>0</v>
      </c>
      <c r="F113" s="26">
        <f>'Values-Valeurs'!D110</f>
        <v>0</v>
      </c>
      <c r="G113" s="26">
        <f>'Values-Valeurs'!E110</f>
        <v>0</v>
      </c>
      <c r="H113" s="16">
        <f t="shared" si="8"/>
        <v>0</v>
      </c>
      <c r="I113" s="16">
        <f t="shared" si="9"/>
        <v>0</v>
      </c>
      <c r="J113" s="17" t="e">
        <f t="shared" si="10"/>
        <v>#DIV/0!</v>
      </c>
      <c r="K113" s="17" t="e">
        <f t="shared" si="11"/>
        <v>#DIV/0!</v>
      </c>
      <c r="L113" s="18" t="e">
        <f>VLOOKUP(B113,'Tableau 6'!$A$2:$P$267,16,FALSE)</f>
        <v>#N/A</v>
      </c>
      <c r="M113" s="35" t="str">
        <f t="shared" si="12"/>
        <v/>
      </c>
      <c r="N113" s="35" t="str">
        <f t="shared" si="13"/>
        <v/>
      </c>
      <c r="O113" s="36" t="e">
        <f>HLOOKUP($Q$1,'Tableau 6'!$A$2:$P$267,B113,FALSE)</f>
        <v>#REF!</v>
      </c>
      <c r="P113" s="35" t="str">
        <f t="shared" si="14"/>
        <v/>
      </c>
      <c r="Q113" s="35" t="str">
        <f t="shared" si="15"/>
        <v/>
      </c>
    </row>
    <row r="114" spans="1:17" s="124" customFormat="1" ht="14.25" customHeight="1">
      <c r="A114" s="143" t="str">
        <f>IF('Values-Valeurs'!A111="","",'Values-Valeurs'!A111)</f>
        <v/>
      </c>
      <c r="B114" s="123" t="e">
        <f>VLOOKUP(A114,Variables!$A:$D,2,FALSE)</f>
        <v>#N/A</v>
      </c>
      <c r="C114" s="175" t="e">
        <f>VLOOKUP(A114,Variables!$A:$D,4,FALSE)</f>
        <v>#N/A</v>
      </c>
      <c r="D114" s="26">
        <f>'Values-Valeurs'!B111</f>
        <v>0</v>
      </c>
      <c r="E114" s="26">
        <f>'Values-Valeurs'!C111</f>
        <v>0</v>
      </c>
      <c r="F114" s="26">
        <f>'Values-Valeurs'!D111</f>
        <v>0</v>
      </c>
      <c r="G114" s="26">
        <f>'Values-Valeurs'!E111</f>
        <v>0</v>
      </c>
      <c r="H114" s="16">
        <f t="shared" si="8"/>
        <v>0</v>
      </c>
      <c r="I114" s="16">
        <f t="shared" si="9"/>
        <v>0</v>
      </c>
      <c r="J114" s="17" t="e">
        <f t="shared" si="10"/>
        <v>#DIV/0!</v>
      </c>
      <c r="K114" s="17" t="e">
        <f t="shared" si="11"/>
        <v>#DIV/0!</v>
      </c>
      <c r="L114" s="18" t="e">
        <f>VLOOKUP(B114,'Tableau 6'!$A$2:$P$267,16,FALSE)</f>
        <v>#N/A</v>
      </c>
      <c r="M114" s="35" t="str">
        <f t="shared" si="12"/>
        <v/>
      </c>
      <c r="N114" s="35" t="str">
        <f t="shared" si="13"/>
        <v/>
      </c>
      <c r="O114" s="36" t="e">
        <f>HLOOKUP($Q$1,'Tableau 6'!$A$2:$P$267,B114,FALSE)</f>
        <v>#REF!</v>
      </c>
      <c r="P114" s="35" t="str">
        <f t="shared" si="14"/>
        <v/>
      </c>
      <c r="Q114" s="35" t="str">
        <f t="shared" si="15"/>
        <v/>
      </c>
    </row>
    <row r="115" spans="1:17" s="124" customFormat="1" ht="14.25" customHeight="1">
      <c r="A115" s="143" t="str">
        <f>IF('Values-Valeurs'!A112="","",'Values-Valeurs'!A112)</f>
        <v/>
      </c>
      <c r="B115" s="123" t="e">
        <f>VLOOKUP(A115,Variables!$A:$D,2,FALSE)</f>
        <v>#N/A</v>
      </c>
      <c r="C115" s="175" t="e">
        <f>VLOOKUP(A115,Variables!$A:$D,4,FALSE)</f>
        <v>#N/A</v>
      </c>
      <c r="D115" s="26">
        <f>'Values-Valeurs'!B112</f>
        <v>0</v>
      </c>
      <c r="E115" s="26">
        <f>'Values-Valeurs'!C112</f>
        <v>0</v>
      </c>
      <c r="F115" s="26">
        <f>'Values-Valeurs'!D112</f>
        <v>0</v>
      </c>
      <c r="G115" s="26">
        <f>'Values-Valeurs'!E112</f>
        <v>0</v>
      </c>
      <c r="H115" s="16">
        <f t="shared" si="8"/>
        <v>0</v>
      </c>
      <c r="I115" s="16">
        <f t="shared" si="9"/>
        <v>0</v>
      </c>
      <c r="J115" s="17" t="e">
        <f t="shared" si="10"/>
        <v>#DIV/0!</v>
      </c>
      <c r="K115" s="17" t="e">
        <f t="shared" si="11"/>
        <v>#DIV/0!</v>
      </c>
      <c r="L115" s="18" t="e">
        <f>VLOOKUP(B115,'Tableau 6'!$A$2:$P$267,16,FALSE)</f>
        <v>#N/A</v>
      </c>
      <c r="M115" s="35" t="str">
        <f t="shared" si="12"/>
        <v/>
      </c>
      <c r="N115" s="35" t="str">
        <f t="shared" si="13"/>
        <v/>
      </c>
      <c r="O115" s="36" t="e">
        <f>HLOOKUP($Q$1,'Tableau 6'!$A$2:$P$267,B115,FALSE)</f>
        <v>#REF!</v>
      </c>
      <c r="P115" s="35" t="str">
        <f t="shared" si="14"/>
        <v/>
      </c>
      <c r="Q115" s="35" t="str">
        <f t="shared" si="15"/>
        <v/>
      </c>
    </row>
    <row r="116" spans="1:17" s="124" customFormat="1" ht="14.25" customHeight="1">
      <c r="A116" s="143" t="str">
        <f>IF('Values-Valeurs'!A113="","",'Values-Valeurs'!A113)</f>
        <v/>
      </c>
      <c r="B116" s="123" t="e">
        <f>VLOOKUP(A116,Variables!$A:$D,2,FALSE)</f>
        <v>#N/A</v>
      </c>
      <c r="C116" s="175" t="e">
        <f>VLOOKUP(A116,Variables!$A:$D,4,FALSE)</f>
        <v>#N/A</v>
      </c>
      <c r="D116" s="26">
        <f>'Values-Valeurs'!B113</f>
        <v>0</v>
      </c>
      <c r="E116" s="26">
        <f>'Values-Valeurs'!C113</f>
        <v>0</v>
      </c>
      <c r="F116" s="26">
        <f>'Values-Valeurs'!D113</f>
        <v>0</v>
      </c>
      <c r="G116" s="26">
        <f>'Values-Valeurs'!E113</f>
        <v>0</v>
      </c>
      <c r="H116" s="16">
        <f t="shared" si="8"/>
        <v>0</v>
      </c>
      <c r="I116" s="16">
        <f t="shared" si="9"/>
        <v>0</v>
      </c>
      <c r="J116" s="17" t="e">
        <f t="shared" si="10"/>
        <v>#DIV/0!</v>
      </c>
      <c r="K116" s="17" t="e">
        <f t="shared" si="11"/>
        <v>#DIV/0!</v>
      </c>
      <c r="L116" s="18" t="e">
        <f>VLOOKUP(B116,'Tableau 6'!$A$2:$P$267,16,FALSE)</f>
        <v>#N/A</v>
      </c>
      <c r="M116" s="35" t="str">
        <f t="shared" si="12"/>
        <v/>
      </c>
      <c r="N116" s="35" t="str">
        <f t="shared" si="13"/>
        <v/>
      </c>
      <c r="O116" s="36" t="e">
        <f>HLOOKUP($Q$1,'Tableau 6'!$A$2:$P$267,B116,FALSE)</f>
        <v>#REF!</v>
      </c>
      <c r="P116" s="35" t="str">
        <f t="shared" si="14"/>
        <v/>
      </c>
      <c r="Q116" s="35" t="str">
        <f t="shared" si="15"/>
        <v/>
      </c>
    </row>
    <row r="117" spans="1:17" s="124" customFormat="1" ht="14.25" customHeight="1">
      <c r="A117" s="143" t="str">
        <f>IF('Values-Valeurs'!A114="","",'Values-Valeurs'!A114)</f>
        <v/>
      </c>
      <c r="B117" s="123" t="e">
        <f>VLOOKUP(A117,Variables!$A:$D,2,FALSE)</f>
        <v>#N/A</v>
      </c>
      <c r="C117" s="175" t="e">
        <f>VLOOKUP(A117,Variables!$A:$D,4,FALSE)</f>
        <v>#N/A</v>
      </c>
      <c r="D117" s="26">
        <f>'Values-Valeurs'!B114</f>
        <v>0</v>
      </c>
      <c r="E117" s="26">
        <f>'Values-Valeurs'!C114</f>
        <v>0</v>
      </c>
      <c r="F117" s="26">
        <f>'Values-Valeurs'!D114</f>
        <v>0</v>
      </c>
      <c r="G117" s="26">
        <f>'Values-Valeurs'!E114</f>
        <v>0</v>
      </c>
      <c r="H117" s="16">
        <f t="shared" si="8"/>
        <v>0</v>
      </c>
      <c r="I117" s="16">
        <f t="shared" si="9"/>
        <v>0</v>
      </c>
      <c r="J117" s="17" t="e">
        <f t="shared" si="10"/>
        <v>#DIV/0!</v>
      </c>
      <c r="K117" s="17" t="e">
        <f t="shared" si="11"/>
        <v>#DIV/0!</v>
      </c>
      <c r="L117" s="18" t="e">
        <f>VLOOKUP(B117,'Tableau 6'!$A$2:$P$267,16,FALSE)</f>
        <v>#N/A</v>
      </c>
      <c r="M117" s="35" t="str">
        <f t="shared" si="12"/>
        <v/>
      </c>
      <c r="N117" s="35" t="str">
        <f t="shared" si="13"/>
        <v/>
      </c>
      <c r="O117" s="36" t="e">
        <f>HLOOKUP($Q$1,'Tableau 6'!$A$2:$P$267,B117,FALSE)</f>
        <v>#REF!</v>
      </c>
      <c r="P117" s="35" t="str">
        <f t="shared" si="14"/>
        <v/>
      </c>
      <c r="Q117" s="35" t="str">
        <f t="shared" si="15"/>
        <v/>
      </c>
    </row>
    <row r="118" spans="1:17" s="124" customFormat="1" ht="14.25" customHeight="1">
      <c r="A118" s="143" t="str">
        <f>IF('Values-Valeurs'!A115="","",'Values-Valeurs'!A115)</f>
        <v/>
      </c>
      <c r="B118" s="123" t="e">
        <f>VLOOKUP(A118,Variables!$A:$D,2,FALSE)</f>
        <v>#N/A</v>
      </c>
      <c r="C118" s="175" t="e">
        <f>VLOOKUP(A118,Variables!$A:$D,4,FALSE)</f>
        <v>#N/A</v>
      </c>
      <c r="D118" s="26">
        <f>'Values-Valeurs'!B115</f>
        <v>0</v>
      </c>
      <c r="E118" s="26">
        <f>'Values-Valeurs'!C115</f>
        <v>0</v>
      </c>
      <c r="F118" s="26">
        <f>'Values-Valeurs'!D115</f>
        <v>0</v>
      </c>
      <c r="G118" s="26">
        <f>'Values-Valeurs'!E115</f>
        <v>0</v>
      </c>
      <c r="H118" s="16">
        <f t="shared" si="8"/>
        <v>0</v>
      </c>
      <c r="I118" s="16">
        <f t="shared" si="9"/>
        <v>0</v>
      </c>
      <c r="J118" s="17" t="e">
        <f t="shared" si="10"/>
        <v>#DIV/0!</v>
      </c>
      <c r="K118" s="17" t="e">
        <f t="shared" si="11"/>
        <v>#DIV/0!</v>
      </c>
      <c r="L118" s="18" t="e">
        <f>VLOOKUP(B118,'Tableau 6'!$A$2:$P$267,16,FALSE)</f>
        <v>#N/A</v>
      </c>
      <c r="M118" s="35" t="str">
        <f t="shared" si="12"/>
        <v/>
      </c>
      <c r="N118" s="35" t="str">
        <f t="shared" si="13"/>
        <v/>
      </c>
      <c r="O118" s="36" t="e">
        <f>HLOOKUP($Q$1,'Tableau 6'!$A$2:$P$267,B118,FALSE)</f>
        <v>#REF!</v>
      </c>
      <c r="P118" s="35" t="str">
        <f t="shared" si="14"/>
        <v/>
      </c>
      <c r="Q118" s="35" t="str">
        <f t="shared" si="15"/>
        <v/>
      </c>
    </row>
    <row r="119" spans="1:17" s="124" customFormat="1" ht="14.25" customHeight="1">
      <c r="A119" s="143" t="str">
        <f>IF('Values-Valeurs'!A116="","",'Values-Valeurs'!A116)</f>
        <v/>
      </c>
      <c r="B119" s="123" t="e">
        <f>VLOOKUP(A119,Variables!$A:$D,2,FALSE)</f>
        <v>#N/A</v>
      </c>
      <c r="C119" s="175" t="e">
        <f>VLOOKUP(A119,Variables!$A:$D,4,FALSE)</f>
        <v>#N/A</v>
      </c>
      <c r="D119" s="26">
        <f>'Values-Valeurs'!B116</f>
        <v>0</v>
      </c>
      <c r="E119" s="26">
        <f>'Values-Valeurs'!C116</f>
        <v>0</v>
      </c>
      <c r="F119" s="26">
        <f>'Values-Valeurs'!D116</f>
        <v>0</v>
      </c>
      <c r="G119" s="26">
        <f>'Values-Valeurs'!E116</f>
        <v>0</v>
      </c>
      <c r="H119" s="16">
        <f t="shared" si="8"/>
        <v>0</v>
      </c>
      <c r="I119" s="16">
        <f t="shared" si="9"/>
        <v>0</v>
      </c>
      <c r="J119" s="17" t="e">
        <f t="shared" si="10"/>
        <v>#DIV/0!</v>
      </c>
      <c r="K119" s="17" t="e">
        <f t="shared" si="11"/>
        <v>#DIV/0!</v>
      </c>
      <c r="L119" s="18" t="e">
        <f>VLOOKUP(B119,'Tableau 6'!$A$2:$P$267,16,FALSE)</f>
        <v>#N/A</v>
      </c>
      <c r="M119" s="35" t="str">
        <f t="shared" si="12"/>
        <v/>
      </c>
      <c r="N119" s="35" t="str">
        <f t="shared" si="13"/>
        <v/>
      </c>
      <c r="O119" s="36" t="e">
        <f>HLOOKUP($Q$1,'Tableau 6'!$A$2:$P$267,B119,FALSE)</f>
        <v>#REF!</v>
      </c>
      <c r="P119" s="35" t="str">
        <f t="shared" si="14"/>
        <v/>
      </c>
      <c r="Q119" s="35" t="str">
        <f t="shared" si="15"/>
        <v/>
      </c>
    </row>
    <row r="120" spans="1:17" s="124" customFormat="1" ht="14.25" customHeight="1">
      <c r="A120" s="143" t="str">
        <f>IF('Values-Valeurs'!A117="","",'Values-Valeurs'!A117)</f>
        <v/>
      </c>
      <c r="B120" s="123" t="e">
        <f>VLOOKUP(A120,Variables!$A:$D,2,FALSE)</f>
        <v>#N/A</v>
      </c>
      <c r="C120" s="175" t="e">
        <f>VLOOKUP(A120,Variables!$A:$D,4,FALSE)</f>
        <v>#N/A</v>
      </c>
      <c r="D120" s="26">
        <f>'Values-Valeurs'!B117</f>
        <v>0</v>
      </c>
      <c r="E120" s="26">
        <f>'Values-Valeurs'!C117</f>
        <v>0</v>
      </c>
      <c r="F120" s="26">
        <f>'Values-Valeurs'!D117</f>
        <v>0</v>
      </c>
      <c r="G120" s="26">
        <f>'Values-Valeurs'!E117</f>
        <v>0</v>
      </c>
      <c r="H120" s="16">
        <f t="shared" si="8"/>
        <v>0</v>
      </c>
      <c r="I120" s="16">
        <f t="shared" si="9"/>
        <v>0</v>
      </c>
      <c r="J120" s="17" t="e">
        <f t="shared" si="10"/>
        <v>#DIV/0!</v>
      </c>
      <c r="K120" s="17" t="e">
        <f t="shared" si="11"/>
        <v>#DIV/0!</v>
      </c>
      <c r="L120" s="18" t="e">
        <f>VLOOKUP(B120,'Tableau 6'!$A$2:$P$267,16,FALSE)</f>
        <v>#N/A</v>
      </c>
      <c r="M120" s="35" t="str">
        <f t="shared" si="12"/>
        <v/>
      </c>
      <c r="N120" s="35" t="str">
        <f t="shared" si="13"/>
        <v/>
      </c>
      <c r="O120" s="36" t="e">
        <f>HLOOKUP($Q$1,'Tableau 6'!$A$2:$P$267,B120,FALSE)</f>
        <v>#REF!</v>
      </c>
      <c r="P120" s="35" t="str">
        <f t="shared" si="14"/>
        <v/>
      </c>
      <c r="Q120" s="35" t="str">
        <f t="shared" si="15"/>
        <v/>
      </c>
    </row>
    <row r="121" spans="1:17" s="124" customFormat="1" ht="14.25" customHeight="1">
      <c r="A121" s="143" t="str">
        <f>IF('Values-Valeurs'!A118="","",'Values-Valeurs'!A118)</f>
        <v/>
      </c>
      <c r="B121" s="123" t="e">
        <f>VLOOKUP(A121,Variables!$A:$D,2,FALSE)</f>
        <v>#N/A</v>
      </c>
      <c r="C121" s="175" t="e">
        <f>VLOOKUP(A121,Variables!$A:$D,4,FALSE)</f>
        <v>#N/A</v>
      </c>
      <c r="D121" s="26">
        <f>'Values-Valeurs'!B118</f>
        <v>0</v>
      </c>
      <c r="E121" s="26">
        <f>'Values-Valeurs'!C118</f>
        <v>0</v>
      </c>
      <c r="F121" s="26">
        <f>'Values-Valeurs'!D118</f>
        <v>0</v>
      </c>
      <c r="G121" s="26">
        <f>'Values-Valeurs'!E118</f>
        <v>0</v>
      </c>
      <c r="H121" s="16">
        <f t="shared" si="8"/>
        <v>0</v>
      </c>
      <c r="I121" s="16">
        <f t="shared" si="9"/>
        <v>0</v>
      </c>
      <c r="J121" s="17" t="e">
        <f t="shared" si="10"/>
        <v>#DIV/0!</v>
      </c>
      <c r="K121" s="17" t="e">
        <f t="shared" si="11"/>
        <v>#DIV/0!</v>
      </c>
      <c r="L121" s="18" t="e">
        <f>VLOOKUP(B121,'Tableau 6'!$A$2:$P$267,16,FALSE)</f>
        <v>#N/A</v>
      </c>
      <c r="M121" s="35" t="str">
        <f t="shared" si="12"/>
        <v/>
      </c>
      <c r="N121" s="35" t="str">
        <f t="shared" si="13"/>
        <v/>
      </c>
      <c r="O121" s="36" t="e">
        <f>HLOOKUP($Q$1,'Tableau 6'!$A$2:$P$267,B121,FALSE)</f>
        <v>#REF!</v>
      </c>
      <c r="P121" s="35" t="str">
        <f t="shared" si="14"/>
        <v/>
      </c>
      <c r="Q121" s="35" t="str">
        <f t="shared" si="15"/>
        <v/>
      </c>
    </row>
    <row r="122" spans="1:17" s="124" customFormat="1" ht="14.25" customHeight="1">
      <c r="A122" s="143" t="str">
        <f>IF('Values-Valeurs'!A119="","",'Values-Valeurs'!A119)</f>
        <v/>
      </c>
      <c r="B122" s="123" t="e">
        <f>VLOOKUP(A122,Variables!$A:$D,2,FALSE)</f>
        <v>#N/A</v>
      </c>
      <c r="C122" s="175" t="e">
        <f>VLOOKUP(A122,Variables!$A:$D,4,FALSE)</f>
        <v>#N/A</v>
      </c>
      <c r="D122" s="26">
        <f>'Values-Valeurs'!B119</f>
        <v>0</v>
      </c>
      <c r="E122" s="26">
        <f>'Values-Valeurs'!C119</f>
        <v>0</v>
      </c>
      <c r="F122" s="26">
        <f>'Values-Valeurs'!D119</f>
        <v>0</v>
      </c>
      <c r="G122" s="26">
        <f>'Values-Valeurs'!E119</f>
        <v>0</v>
      </c>
      <c r="H122" s="16">
        <f t="shared" si="8"/>
        <v>0</v>
      </c>
      <c r="I122" s="16">
        <f t="shared" si="9"/>
        <v>0</v>
      </c>
      <c r="J122" s="17" t="e">
        <f t="shared" si="10"/>
        <v>#DIV/0!</v>
      </c>
      <c r="K122" s="17" t="e">
        <f t="shared" si="11"/>
        <v>#DIV/0!</v>
      </c>
      <c r="L122" s="18" t="e">
        <f>VLOOKUP(B122,'Tableau 6'!$A$2:$P$267,16,FALSE)</f>
        <v>#N/A</v>
      </c>
      <c r="M122" s="35" t="str">
        <f t="shared" si="12"/>
        <v/>
      </c>
      <c r="N122" s="35" t="str">
        <f t="shared" si="13"/>
        <v/>
      </c>
      <c r="O122" s="36" t="e">
        <f>HLOOKUP($Q$1,'Tableau 6'!$A$2:$P$267,B122,FALSE)</f>
        <v>#REF!</v>
      </c>
      <c r="P122" s="35" t="str">
        <f t="shared" si="14"/>
        <v/>
      </c>
      <c r="Q122" s="35" t="str">
        <f t="shared" si="15"/>
        <v/>
      </c>
    </row>
    <row r="123" spans="1:17" s="124" customFormat="1" ht="14.25" customHeight="1">
      <c r="A123" s="143" t="str">
        <f>IF('Values-Valeurs'!A120="","",'Values-Valeurs'!A120)</f>
        <v/>
      </c>
      <c r="B123" s="123" t="e">
        <f>VLOOKUP(A123,Variables!$A:$D,2,FALSE)</f>
        <v>#N/A</v>
      </c>
      <c r="C123" s="175" t="e">
        <f>VLOOKUP(A123,Variables!$A:$D,4,FALSE)</f>
        <v>#N/A</v>
      </c>
      <c r="D123" s="26">
        <f>'Values-Valeurs'!B120</f>
        <v>0</v>
      </c>
      <c r="E123" s="26">
        <f>'Values-Valeurs'!C120</f>
        <v>0</v>
      </c>
      <c r="F123" s="26">
        <f>'Values-Valeurs'!D120</f>
        <v>0</v>
      </c>
      <c r="G123" s="26">
        <f>'Values-Valeurs'!E120</f>
        <v>0</v>
      </c>
      <c r="H123" s="16">
        <f t="shared" si="8"/>
        <v>0</v>
      </c>
      <c r="I123" s="16">
        <f t="shared" si="9"/>
        <v>0</v>
      </c>
      <c r="J123" s="17" t="e">
        <f t="shared" si="10"/>
        <v>#DIV/0!</v>
      </c>
      <c r="K123" s="17" t="e">
        <f t="shared" si="11"/>
        <v>#DIV/0!</v>
      </c>
      <c r="L123" s="18" t="e">
        <f>VLOOKUP(B123,'Tableau 6'!$A$2:$P$267,16,FALSE)</f>
        <v>#N/A</v>
      </c>
      <c r="M123" s="35" t="str">
        <f t="shared" si="12"/>
        <v/>
      </c>
      <c r="N123" s="35" t="str">
        <f t="shared" si="13"/>
        <v/>
      </c>
      <c r="O123" s="36" t="e">
        <f>HLOOKUP($Q$1,'Tableau 6'!$A$2:$P$267,B123,FALSE)</f>
        <v>#REF!</v>
      </c>
      <c r="P123" s="35" t="str">
        <f t="shared" si="14"/>
        <v/>
      </c>
      <c r="Q123" s="35" t="str">
        <f t="shared" si="15"/>
        <v/>
      </c>
    </row>
    <row r="124" spans="1:17" s="124" customFormat="1" ht="14.25" customHeight="1">
      <c r="A124" s="143" t="str">
        <f>IF('Values-Valeurs'!A121="","",'Values-Valeurs'!A121)</f>
        <v/>
      </c>
      <c r="B124" s="123" t="e">
        <f>VLOOKUP(A124,Variables!$A:$D,2,FALSE)</f>
        <v>#N/A</v>
      </c>
      <c r="C124" s="175" t="e">
        <f>VLOOKUP(A124,Variables!$A:$D,4,FALSE)</f>
        <v>#N/A</v>
      </c>
      <c r="D124" s="26">
        <f>'Values-Valeurs'!B121</f>
        <v>0</v>
      </c>
      <c r="E124" s="26">
        <f>'Values-Valeurs'!C121</f>
        <v>0</v>
      </c>
      <c r="F124" s="26">
        <f>'Values-Valeurs'!D121</f>
        <v>0</v>
      </c>
      <c r="G124" s="26">
        <f>'Values-Valeurs'!E121</f>
        <v>0</v>
      </c>
      <c r="H124" s="16">
        <f t="shared" si="8"/>
        <v>0</v>
      </c>
      <c r="I124" s="16">
        <f t="shared" si="9"/>
        <v>0</v>
      </c>
      <c r="J124" s="17" t="e">
        <f t="shared" si="10"/>
        <v>#DIV/0!</v>
      </c>
      <c r="K124" s="17" t="e">
        <f t="shared" si="11"/>
        <v>#DIV/0!</v>
      </c>
      <c r="L124" s="18" t="e">
        <f>VLOOKUP(B124,'Tableau 6'!$A$2:$P$267,16,FALSE)</f>
        <v>#N/A</v>
      </c>
      <c r="M124" s="35" t="str">
        <f t="shared" si="12"/>
        <v/>
      </c>
      <c r="N124" s="35" t="str">
        <f t="shared" si="13"/>
        <v/>
      </c>
      <c r="O124" s="36" t="e">
        <f>HLOOKUP($Q$1,'Tableau 6'!$A$2:$P$267,B124,FALSE)</f>
        <v>#REF!</v>
      </c>
      <c r="P124" s="35" t="str">
        <f t="shared" si="14"/>
        <v/>
      </c>
      <c r="Q124" s="35" t="str">
        <f t="shared" si="15"/>
        <v/>
      </c>
    </row>
    <row r="125" spans="1:17" s="124" customFormat="1" ht="14.25" customHeight="1">
      <c r="A125" s="143" t="str">
        <f>IF('Values-Valeurs'!A122="","",'Values-Valeurs'!A122)</f>
        <v/>
      </c>
      <c r="B125" s="123" t="e">
        <f>VLOOKUP(A125,Variables!$A:$D,2,FALSE)</f>
        <v>#N/A</v>
      </c>
      <c r="C125" s="175" t="e">
        <f>VLOOKUP(A125,Variables!$A:$D,4,FALSE)</f>
        <v>#N/A</v>
      </c>
      <c r="D125" s="26">
        <f>'Values-Valeurs'!B122</f>
        <v>0</v>
      </c>
      <c r="E125" s="26">
        <f>'Values-Valeurs'!C122</f>
        <v>0</v>
      </c>
      <c r="F125" s="26">
        <f>'Values-Valeurs'!D122</f>
        <v>0</v>
      </c>
      <c r="G125" s="26">
        <f>'Values-Valeurs'!E122</f>
        <v>0</v>
      </c>
      <c r="H125" s="16">
        <f t="shared" si="8"/>
        <v>0</v>
      </c>
      <c r="I125" s="16">
        <f t="shared" si="9"/>
        <v>0</v>
      </c>
      <c r="J125" s="17" t="e">
        <f t="shared" si="10"/>
        <v>#DIV/0!</v>
      </c>
      <c r="K125" s="17" t="e">
        <f t="shared" si="11"/>
        <v>#DIV/0!</v>
      </c>
      <c r="L125" s="18" t="e">
        <f>VLOOKUP(B125,'Tableau 6'!$A$2:$P$267,16,FALSE)</f>
        <v>#N/A</v>
      </c>
      <c r="M125" s="35" t="str">
        <f t="shared" si="12"/>
        <v/>
      </c>
      <c r="N125" s="35" t="str">
        <f t="shared" si="13"/>
        <v/>
      </c>
      <c r="O125" s="36" t="e">
        <f>HLOOKUP($Q$1,'Tableau 6'!$A$2:$P$267,B125,FALSE)</f>
        <v>#REF!</v>
      </c>
      <c r="P125" s="35" t="str">
        <f t="shared" si="14"/>
        <v/>
      </c>
      <c r="Q125" s="35" t="str">
        <f t="shared" si="15"/>
        <v/>
      </c>
    </row>
    <row r="126" spans="1:17" s="124" customFormat="1" ht="14.25" customHeight="1">
      <c r="A126" s="143" t="str">
        <f>IF('Values-Valeurs'!A123="","",'Values-Valeurs'!A123)</f>
        <v/>
      </c>
      <c r="B126" s="123" t="e">
        <f>VLOOKUP(A126,Variables!$A:$D,2,FALSE)</f>
        <v>#N/A</v>
      </c>
      <c r="C126" s="175" t="e">
        <f>VLOOKUP(A126,Variables!$A:$D,4,FALSE)</f>
        <v>#N/A</v>
      </c>
      <c r="D126" s="26">
        <f>'Values-Valeurs'!B123</f>
        <v>0</v>
      </c>
      <c r="E126" s="26">
        <f>'Values-Valeurs'!C123</f>
        <v>0</v>
      </c>
      <c r="F126" s="26">
        <f>'Values-Valeurs'!D123</f>
        <v>0</v>
      </c>
      <c r="G126" s="26">
        <f>'Values-Valeurs'!E123</f>
        <v>0</v>
      </c>
      <c r="H126" s="16">
        <f t="shared" si="8"/>
        <v>0</v>
      </c>
      <c r="I126" s="16">
        <f t="shared" si="9"/>
        <v>0</v>
      </c>
      <c r="J126" s="17" t="e">
        <f t="shared" si="10"/>
        <v>#DIV/0!</v>
      </c>
      <c r="K126" s="17" t="e">
        <f t="shared" si="11"/>
        <v>#DIV/0!</v>
      </c>
      <c r="L126" s="18" t="e">
        <f>VLOOKUP(B126,'Tableau 6'!$A$2:$P$267,16,FALSE)</f>
        <v>#N/A</v>
      </c>
      <c r="M126" s="35" t="str">
        <f t="shared" si="12"/>
        <v/>
      </c>
      <c r="N126" s="35" t="str">
        <f t="shared" si="13"/>
        <v/>
      </c>
      <c r="O126" s="36" t="e">
        <f>HLOOKUP($Q$1,'Tableau 6'!$A$2:$P$267,B126,FALSE)</f>
        <v>#REF!</v>
      </c>
      <c r="P126" s="35" t="str">
        <f t="shared" si="14"/>
        <v/>
      </c>
      <c r="Q126" s="35" t="str">
        <f t="shared" si="15"/>
        <v/>
      </c>
    </row>
    <row r="127" spans="1:17" s="124" customFormat="1" ht="14.25" customHeight="1">
      <c r="A127" s="143" t="str">
        <f>IF('Values-Valeurs'!A124="","",'Values-Valeurs'!A124)</f>
        <v/>
      </c>
      <c r="B127" s="123" t="e">
        <f>VLOOKUP(A127,Variables!$A:$D,2,FALSE)</f>
        <v>#N/A</v>
      </c>
      <c r="C127" s="175" t="e">
        <f>VLOOKUP(A127,Variables!$A:$D,4,FALSE)</f>
        <v>#N/A</v>
      </c>
      <c r="D127" s="26">
        <f>'Values-Valeurs'!B124</f>
        <v>0</v>
      </c>
      <c r="E127" s="26">
        <f>'Values-Valeurs'!C124</f>
        <v>0</v>
      </c>
      <c r="F127" s="26">
        <f>'Values-Valeurs'!D124</f>
        <v>0</v>
      </c>
      <c r="G127" s="26">
        <f>'Values-Valeurs'!E124</f>
        <v>0</v>
      </c>
      <c r="H127" s="16">
        <f t="shared" si="8"/>
        <v>0</v>
      </c>
      <c r="I127" s="16">
        <f t="shared" si="9"/>
        <v>0</v>
      </c>
      <c r="J127" s="17" t="e">
        <f t="shared" si="10"/>
        <v>#DIV/0!</v>
      </c>
      <c r="K127" s="17" t="e">
        <f t="shared" si="11"/>
        <v>#DIV/0!</v>
      </c>
      <c r="L127" s="18" t="e">
        <f>VLOOKUP(B127,'Tableau 6'!$A$2:$P$267,16,FALSE)</f>
        <v>#N/A</v>
      </c>
      <c r="M127" s="35" t="str">
        <f t="shared" si="12"/>
        <v/>
      </c>
      <c r="N127" s="35" t="str">
        <f t="shared" si="13"/>
        <v/>
      </c>
      <c r="O127" s="36" t="e">
        <f>HLOOKUP($Q$1,'Tableau 6'!$A$2:$P$267,B127,FALSE)</f>
        <v>#REF!</v>
      </c>
      <c r="P127" s="35" t="str">
        <f t="shared" si="14"/>
        <v/>
      </c>
      <c r="Q127" s="35" t="str">
        <f t="shared" si="15"/>
        <v/>
      </c>
    </row>
    <row r="128" spans="1:17" s="124" customFormat="1" ht="14.25" customHeight="1">
      <c r="A128" s="143" t="str">
        <f>IF('Values-Valeurs'!A125="","",'Values-Valeurs'!A125)</f>
        <v/>
      </c>
      <c r="B128" s="123" t="e">
        <f>VLOOKUP(A128,Variables!$A:$D,2,FALSE)</f>
        <v>#N/A</v>
      </c>
      <c r="C128" s="175" t="e">
        <f>VLOOKUP(A128,Variables!$A:$D,4,FALSE)</f>
        <v>#N/A</v>
      </c>
      <c r="D128" s="26">
        <f>'Values-Valeurs'!B125</f>
        <v>0</v>
      </c>
      <c r="E128" s="26">
        <f>'Values-Valeurs'!C125</f>
        <v>0</v>
      </c>
      <c r="F128" s="26">
        <f>'Values-Valeurs'!D125</f>
        <v>0</v>
      </c>
      <c r="G128" s="26">
        <f>'Values-Valeurs'!E125</f>
        <v>0</v>
      </c>
      <c r="H128" s="16">
        <f t="shared" si="8"/>
        <v>0</v>
      </c>
      <c r="I128" s="16">
        <f t="shared" si="9"/>
        <v>0</v>
      </c>
      <c r="J128" s="17" t="e">
        <f t="shared" si="10"/>
        <v>#DIV/0!</v>
      </c>
      <c r="K128" s="17" t="e">
        <f t="shared" si="11"/>
        <v>#DIV/0!</v>
      </c>
      <c r="L128" s="18" t="e">
        <f>VLOOKUP(B128,'Tableau 6'!$A$2:$P$267,16,FALSE)</f>
        <v>#N/A</v>
      </c>
      <c r="M128" s="35" t="str">
        <f t="shared" si="12"/>
        <v/>
      </c>
      <c r="N128" s="35" t="str">
        <f t="shared" si="13"/>
        <v/>
      </c>
      <c r="O128" s="36" t="e">
        <f>HLOOKUP($Q$1,'Tableau 6'!$A$2:$P$267,B128,FALSE)</f>
        <v>#REF!</v>
      </c>
      <c r="P128" s="35" t="str">
        <f t="shared" si="14"/>
        <v/>
      </c>
      <c r="Q128" s="35" t="str">
        <f t="shared" si="15"/>
        <v/>
      </c>
    </row>
    <row r="129" spans="1:17" s="124" customFormat="1" ht="14.25" customHeight="1">
      <c r="A129" s="143" t="str">
        <f>IF('Values-Valeurs'!A126="","",'Values-Valeurs'!A126)</f>
        <v/>
      </c>
      <c r="B129" s="123" t="e">
        <f>VLOOKUP(A129,Variables!$A:$D,2,FALSE)</f>
        <v>#N/A</v>
      </c>
      <c r="C129" s="175" t="e">
        <f>VLOOKUP(A129,Variables!$A:$D,4,FALSE)</f>
        <v>#N/A</v>
      </c>
      <c r="D129" s="26">
        <f>'Values-Valeurs'!B126</f>
        <v>0</v>
      </c>
      <c r="E129" s="26">
        <f>'Values-Valeurs'!C126</f>
        <v>0</v>
      </c>
      <c r="F129" s="26">
        <f>'Values-Valeurs'!D126</f>
        <v>0</v>
      </c>
      <c r="G129" s="26">
        <f>'Values-Valeurs'!E126</f>
        <v>0</v>
      </c>
      <c r="H129" s="16">
        <f t="shared" si="8"/>
        <v>0</v>
      </c>
      <c r="I129" s="16">
        <f t="shared" si="9"/>
        <v>0</v>
      </c>
      <c r="J129" s="17" t="e">
        <f t="shared" si="10"/>
        <v>#DIV/0!</v>
      </c>
      <c r="K129" s="17" t="e">
        <f t="shared" si="11"/>
        <v>#DIV/0!</v>
      </c>
      <c r="L129" s="18" t="e">
        <f>VLOOKUP(B129,'Tableau 6'!$A$2:$P$267,16,FALSE)</f>
        <v>#N/A</v>
      </c>
      <c r="M129" s="35" t="str">
        <f t="shared" si="12"/>
        <v/>
      </c>
      <c r="N129" s="35" t="str">
        <f t="shared" si="13"/>
        <v/>
      </c>
      <c r="O129" s="36" t="e">
        <f>HLOOKUP($Q$1,'Tableau 6'!$A$2:$P$267,B129,FALSE)</f>
        <v>#REF!</v>
      </c>
      <c r="P129" s="35" t="str">
        <f t="shared" si="14"/>
        <v/>
      </c>
      <c r="Q129" s="35" t="str">
        <f t="shared" si="15"/>
        <v/>
      </c>
    </row>
    <row r="130" spans="1:17" s="124" customFormat="1" ht="14.25" customHeight="1">
      <c r="A130" s="143" t="str">
        <f>IF('Values-Valeurs'!A127="","",'Values-Valeurs'!A127)</f>
        <v/>
      </c>
      <c r="B130" s="123" t="e">
        <f>VLOOKUP(A130,Variables!$A:$D,2,FALSE)</f>
        <v>#N/A</v>
      </c>
      <c r="C130" s="175" t="e">
        <f>VLOOKUP(A130,Variables!$A:$D,4,FALSE)</f>
        <v>#N/A</v>
      </c>
      <c r="D130" s="26">
        <f>'Values-Valeurs'!B127</f>
        <v>0</v>
      </c>
      <c r="E130" s="26">
        <f>'Values-Valeurs'!C127</f>
        <v>0</v>
      </c>
      <c r="F130" s="26">
        <f>'Values-Valeurs'!D127</f>
        <v>0</v>
      </c>
      <c r="G130" s="26">
        <f>'Values-Valeurs'!E127</f>
        <v>0</v>
      </c>
      <c r="H130" s="16">
        <f t="shared" si="8"/>
        <v>0</v>
      </c>
      <c r="I130" s="16">
        <f t="shared" si="9"/>
        <v>0</v>
      </c>
      <c r="J130" s="17" t="e">
        <f t="shared" si="10"/>
        <v>#DIV/0!</v>
      </c>
      <c r="K130" s="17" t="e">
        <f t="shared" si="11"/>
        <v>#DIV/0!</v>
      </c>
      <c r="L130" s="18" t="e">
        <f>VLOOKUP(B130,'Tableau 6'!$A$2:$P$267,16,FALSE)</f>
        <v>#N/A</v>
      </c>
      <c r="M130" s="35" t="str">
        <f t="shared" si="12"/>
        <v/>
      </c>
      <c r="N130" s="35" t="str">
        <f t="shared" si="13"/>
        <v/>
      </c>
      <c r="O130" s="36" t="e">
        <f>HLOOKUP($Q$1,'Tableau 6'!$A$2:$P$267,B130,FALSE)</f>
        <v>#REF!</v>
      </c>
      <c r="P130" s="35" t="str">
        <f t="shared" si="14"/>
        <v/>
      </c>
      <c r="Q130" s="35" t="str">
        <f t="shared" si="15"/>
        <v/>
      </c>
    </row>
    <row r="131" spans="1:17" s="124" customFormat="1" ht="14.25" customHeight="1">
      <c r="A131" s="143" t="str">
        <f>IF('Values-Valeurs'!A128="","",'Values-Valeurs'!A128)</f>
        <v/>
      </c>
      <c r="B131" s="123" t="e">
        <f>VLOOKUP(A131,Variables!$A:$D,2,FALSE)</f>
        <v>#N/A</v>
      </c>
      <c r="C131" s="175" t="e">
        <f>VLOOKUP(A131,Variables!$A:$D,4,FALSE)</f>
        <v>#N/A</v>
      </c>
      <c r="D131" s="26">
        <f>'Values-Valeurs'!B128</f>
        <v>0</v>
      </c>
      <c r="E131" s="26">
        <f>'Values-Valeurs'!C128</f>
        <v>0</v>
      </c>
      <c r="F131" s="26">
        <f>'Values-Valeurs'!D128</f>
        <v>0</v>
      </c>
      <c r="G131" s="26">
        <f>'Values-Valeurs'!E128</f>
        <v>0</v>
      </c>
      <c r="H131" s="16">
        <f t="shared" si="8"/>
        <v>0</v>
      </c>
      <c r="I131" s="16">
        <f t="shared" si="9"/>
        <v>0</v>
      </c>
      <c r="J131" s="17" t="e">
        <f t="shared" si="10"/>
        <v>#DIV/0!</v>
      </c>
      <c r="K131" s="17" t="e">
        <f t="shared" si="11"/>
        <v>#DIV/0!</v>
      </c>
      <c r="L131" s="18" t="e">
        <f>VLOOKUP(B131,'Tableau 6'!$A$2:$P$267,16,FALSE)</f>
        <v>#N/A</v>
      </c>
      <c r="M131" s="35" t="str">
        <f t="shared" si="12"/>
        <v/>
      </c>
      <c r="N131" s="35" t="str">
        <f t="shared" si="13"/>
        <v/>
      </c>
      <c r="O131" s="36" t="e">
        <f>HLOOKUP($Q$1,'Tableau 6'!$A$2:$P$267,B131,FALSE)</f>
        <v>#REF!</v>
      </c>
      <c r="P131" s="35" t="str">
        <f t="shared" si="14"/>
        <v/>
      </c>
      <c r="Q131" s="35" t="str">
        <f t="shared" si="15"/>
        <v/>
      </c>
    </row>
    <row r="132" spans="1:17" s="124" customFormat="1" ht="14.25" customHeight="1">
      <c r="A132" s="143" t="str">
        <f>IF('Values-Valeurs'!A129="","",'Values-Valeurs'!A129)</f>
        <v/>
      </c>
      <c r="B132" s="123" t="e">
        <f>VLOOKUP(A132,Variables!$A:$D,2,FALSE)</f>
        <v>#N/A</v>
      </c>
      <c r="C132" s="175" t="e">
        <f>VLOOKUP(A132,Variables!$A:$D,4,FALSE)</f>
        <v>#N/A</v>
      </c>
      <c r="D132" s="26">
        <f>'Values-Valeurs'!B129</f>
        <v>0</v>
      </c>
      <c r="E132" s="26">
        <f>'Values-Valeurs'!C129</f>
        <v>0</v>
      </c>
      <c r="F132" s="26">
        <f>'Values-Valeurs'!D129</f>
        <v>0</v>
      </c>
      <c r="G132" s="26">
        <f>'Values-Valeurs'!E129</f>
        <v>0</v>
      </c>
      <c r="H132" s="16">
        <f t="shared" si="8"/>
        <v>0</v>
      </c>
      <c r="I132" s="16">
        <f t="shared" si="9"/>
        <v>0</v>
      </c>
      <c r="J132" s="17" t="e">
        <f t="shared" si="10"/>
        <v>#DIV/0!</v>
      </c>
      <c r="K132" s="17" t="e">
        <f t="shared" si="11"/>
        <v>#DIV/0!</v>
      </c>
      <c r="L132" s="18" t="e">
        <f>VLOOKUP(B132,'Tableau 6'!$A$2:$P$267,16,FALSE)</f>
        <v>#N/A</v>
      </c>
      <c r="M132" s="35" t="str">
        <f t="shared" si="12"/>
        <v/>
      </c>
      <c r="N132" s="35" t="str">
        <f t="shared" si="13"/>
        <v/>
      </c>
      <c r="O132" s="36" t="e">
        <f>HLOOKUP($Q$1,'Tableau 6'!$A$2:$P$267,B132,FALSE)</f>
        <v>#REF!</v>
      </c>
      <c r="P132" s="35" t="str">
        <f t="shared" si="14"/>
        <v/>
      </c>
      <c r="Q132" s="35" t="str">
        <f t="shared" si="15"/>
        <v/>
      </c>
    </row>
    <row r="133" spans="1:17" s="124" customFormat="1" ht="14.25" customHeight="1">
      <c r="A133" s="143" t="str">
        <f>IF('Values-Valeurs'!A130="","",'Values-Valeurs'!A130)</f>
        <v/>
      </c>
      <c r="B133" s="123" t="e">
        <f>VLOOKUP(A133,Variables!$A:$D,2,FALSE)</f>
        <v>#N/A</v>
      </c>
      <c r="C133" s="175" t="e">
        <f>VLOOKUP(A133,Variables!$A:$D,4,FALSE)</f>
        <v>#N/A</v>
      </c>
      <c r="D133" s="26">
        <f>'Values-Valeurs'!B130</f>
        <v>0</v>
      </c>
      <c r="E133" s="26">
        <f>'Values-Valeurs'!C130</f>
        <v>0</v>
      </c>
      <c r="F133" s="26">
        <f>'Values-Valeurs'!D130</f>
        <v>0</v>
      </c>
      <c r="G133" s="26">
        <f>'Values-Valeurs'!E130</f>
        <v>0</v>
      </c>
      <c r="H133" s="16">
        <f t="shared" si="8"/>
        <v>0</v>
      </c>
      <c r="I133" s="16">
        <f t="shared" si="9"/>
        <v>0</v>
      </c>
      <c r="J133" s="17" t="e">
        <f t="shared" si="10"/>
        <v>#DIV/0!</v>
      </c>
      <c r="K133" s="17" t="e">
        <f t="shared" si="11"/>
        <v>#DIV/0!</v>
      </c>
      <c r="L133" s="18" t="e">
        <f>VLOOKUP(B133,'Tableau 6'!$A$2:$P$267,16,FALSE)</f>
        <v>#N/A</v>
      </c>
      <c r="M133" s="35" t="str">
        <f t="shared" si="12"/>
        <v/>
      </c>
      <c r="N133" s="35" t="str">
        <f t="shared" si="13"/>
        <v/>
      </c>
      <c r="O133" s="36" t="e">
        <f>HLOOKUP($Q$1,'Tableau 6'!$A$2:$P$267,B133,FALSE)</f>
        <v>#REF!</v>
      </c>
      <c r="P133" s="35" t="str">
        <f t="shared" si="14"/>
        <v/>
      </c>
      <c r="Q133" s="35" t="str">
        <f t="shared" si="15"/>
        <v/>
      </c>
    </row>
    <row r="134" spans="1:17" s="124" customFormat="1" ht="14.25" customHeight="1">
      <c r="A134" s="143" t="str">
        <f>IF('Values-Valeurs'!A131="","",'Values-Valeurs'!A131)</f>
        <v/>
      </c>
      <c r="B134" s="123" t="e">
        <f>VLOOKUP(A134,Variables!$A:$D,2,FALSE)</f>
        <v>#N/A</v>
      </c>
      <c r="C134" s="175" t="e">
        <f>VLOOKUP(A134,Variables!$A:$D,4,FALSE)</f>
        <v>#N/A</v>
      </c>
      <c r="D134" s="26">
        <f>'Values-Valeurs'!B131</f>
        <v>0</v>
      </c>
      <c r="E134" s="26">
        <f>'Values-Valeurs'!C131</f>
        <v>0</v>
      </c>
      <c r="F134" s="26">
        <f>'Values-Valeurs'!D131</f>
        <v>0</v>
      </c>
      <c r="G134" s="26">
        <f>'Values-Valeurs'!E131</f>
        <v>0</v>
      </c>
      <c r="H134" s="16">
        <f t="shared" ref="H134:H197" si="16">D134+E134</f>
        <v>0</v>
      </c>
      <c r="I134" s="16">
        <f t="shared" ref="I134:I197" si="17">D134+E134+F134</f>
        <v>0</v>
      </c>
      <c r="J134" s="17" t="e">
        <f t="shared" ref="J134:J197" si="18">IF((COUNTA(D134)=0),0,(D134)/(D134+F134))</f>
        <v>#DIV/0!</v>
      </c>
      <c r="K134" s="17" t="e">
        <f t="shared" ref="K134:K197" si="19">IF((COUNTA(D134:E134)=0),0,(D134+E134)/(D134+E134+F134))</f>
        <v>#DIV/0!</v>
      </c>
      <c r="L134" s="18" t="e">
        <f>VLOOKUP(B134,'Tableau 6'!$A$2:$P$267,16,FALSE)</f>
        <v>#N/A</v>
      </c>
      <c r="M134" s="35" t="str">
        <f t="shared" ref="M134:M197" si="20">IF(I134=0,"",IF(L134="no data","",((IF(AND($H134&lt;=$I134,$H134&gt;=0),BINOMDIST($H134,$I134,L134/100,0),"")))))</f>
        <v/>
      </c>
      <c r="N134" s="35" t="str">
        <f t="shared" ref="N134:N197" si="21">IF(I134=0,"",(IF(AND(M134&lt;=0.05,K134*100&gt;L134),"Alert",IF(AND(M134&lt;=0.05,K134*100&lt;L134),"protective",""))))</f>
        <v/>
      </c>
      <c r="O134" s="36" t="e">
        <f>HLOOKUP($Q$1,'Tableau 6'!$A$2:$P$267,B134,FALSE)</f>
        <v>#REF!</v>
      </c>
      <c r="P134" s="35" t="str">
        <f t="shared" ref="P134:P197" si="22">IF(I134=0,"",IF(O134="no data","",(IF(AND($H134&lt;=$I134,$H134&gt;=0),BINOMDIST($H134,$I134,O134/100,0),""))))</f>
        <v/>
      </c>
      <c r="Q134" s="35" t="str">
        <f t="shared" ref="Q134:Q197" si="23">IF(I134=0,"",(IF(AND(P134&lt;=0.05,K134*100&gt;O134),"Alert",IF(AND(P134&lt;=0.05,K134*100&lt;O134),"protective",""))))</f>
        <v/>
      </c>
    </row>
    <row r="135" spans="1:17" s="124" customFormat="1" ht="14.25" customHeight="1">
      <c r="A135" s="143" t="str">
        <f>IF('Values-Valeurs'!A132="","",'Values-Valeurs'!A132)</f>
        <v/>
      </c>
      <c r="B135" s="123" t="e">
        <f>VLOOKUP(A135,Variables!$A:$D,2,FALSE)</f>
        <v>#N/A</v>
      </c>
      <c r="C135" s="175" t="e">
        <f>VLOOKUP(A135,Variables!$A:$D,4,FALSE)</f>
        <v>#N/A</v>
      </c>
      <c r="D135" s="26">
        <f>'Values-Valeurs'!B132</f>
        <v>0</v>
      </c>
      <c r="E135" s="26">
        <f>'Values-Valeurs'!C132</f>
        <v>0</v>
      </c>
      <c r="F135" s="26">
        <f>'Values-Valeurs'!D132</f>
        <v>0</v>
      </c>
      <c r="G135" s="26">
        <f>'Values-Valeurs'!E132</f>
        <v>0</v>
      </c>
      <c r="H135" s="16">
        <f t="shared" si="16"/>
        <v>0</v>
      </c>
      <c r="I135" s="16">
        <f t="shared" si="17"/>
        <v>0</v>
      </c>
      <c r="J135" s="17" t="e">
        <f t="shared" si="18"/>
        <v>#DIV/0!</v>
      </c>
      <c r="K135" s="17" t="e">
        <f t="shared" si="19"/>
        <v>#DIV/0!</v>
      </c>
      <c r="L135" s="18" t="e">
        <f>VLOOKUP(B135,'Tableau 6'!$A$2:$P$267,16,FALSE)</f>
        <v>#N/A</v>
      </c>
      <c r="M135" s="35" t="str">
        <f t="shared" si="20"/>
        <v/>
      </c>
      <c r="N135" s="35" t="str">
        <f t="shared" si="21"/>
        <v/>
      </c>
      <c r="O135" s="36" t="e">
        <f>HLOOKUP($Q$1,'Tableau 6'!$A$2:$P$267,B135,FALSE)</f>
        <v>#REF!</v>
      </c>
      <c r="P135" s="35" t="str">
        <f t="shared" si="22"/>
        <v/>
      </c>
      <c r="Q135" s="35" t="str">
        <f t="shared" si="23"/>
        <v/>
      </c>
    </row>
    <row r="136" spans="1:17" s="124" customFormat="1" ht="14.25" customHeight="1">
      <c r="A136" s="143" t="str">
        <f>IF('Values-Valeurs'!A133="","",'Values-Valeurs'!A133)</f>
        <v/>
      </c>
      <c r="B136" s="123" t="e">
        <f>VLOOKUP(A136,Variables!$A:$D,2,FALSE)</f>
        <v>#N/A</v>
      </c>
      <c r="C136" s="175" t="e">
        <f>VLOOKUP(A136,Variables!$A:$D,4,FALSE)</f>
        <v>#N/A</v>
      </c>
      <c r="D136" s="26">
        <f>'Values-Valeurs'!B133</f>
        <v>0</v>
      </c>
      <c r="E136" s="26">
        <f>'Values-Valeurs'!C133</f>
        <v>0</v>
      </c>
      <c r="F136" s="26">
        <f>'Values-Valeurs'!D133</f>
        <v>0</v>
      </c>
      <c r="G136" s="26">
        <f>'Values-Valeurs'!E133</f>
        <v>0</v>
      </c>
      <c r="H136" s="16">
        <f t="shared" si="16"/>
        <v>0</v>
      </c>
      <c r="I136" s="16">
        <f t="shared" si="17"/>
        <v>0</v>
      </c>
      <c r="J136" s="17" t="e">
        <f t="shared" si="18"/>
        <v>#DIV/0!</v>
      </c>
      <c r="K136" s="17" t="e">
        <f t="shared" si="19"/>
        <v>#DIV/0!</v>
      </c>
      <c r="L136" s="18" t="e">
        <f>VLOOKUP(B136,'Tableau 6'!$A$2:$P$267,16,FALSE)</f>
        <v>#N/A</v>
      </c>
      <c r="M136" s="35" t="str">
        <f t="shared" si="20"/>
        <v/>
      </c>
      <c r="N136" s="35" t="str">
        <f t="shared" si="21"/>
        <v/>
      </c>
      <c r="O136" s="36" t="e">
        <f>HLOOKUP($Q$1,'Tableau 6'!$A$2:$P$267,B136,FALSE)</f>
        <v>#REF!</v>
      </c>
      <c r="P136" s="35" t="str">
        <f t="shared" si="22"/>
        <v/>
      </c>
      <c r="Q136" s="35" t="str">
        <f t="shared" si="23"/>
        <v/>
      </c>
    </row>
    <row r="137" spans="1:17" s="124" customFormat="1" ht="14.25" customHeight="1">
      <c r="A137" s="143" t="str">
        <f>IF('Values-Valeurs'!A134="","",'Values-Valeurs'!A134)</f>
        <v/>
      </c>
      <c r="B137" s="123" t="e">
        <f>VLOOKUP(A137,Variables!$A:$D,2,FALSE)</f>
        <v>#N/A</v>
      </c>
      <c r="C137" s="175" t="e">
        <f>VLOOKUP(A137,Variables!$A:$D,4,FALSE)</f>
        <v>#N/A</v>
      </c>
      <c r="D137" s="26">
        <f>'Values-Valeurs'!B134</f>
        <v>0</v>
      </c>
      <c r="E137" s="26">
        <f>'Values-Valeurs'!C134</f>
        <v>0</v>
      </c>
      <c r="F137" s="26">
        <f>'Values-Valeurs'!D134</f>
        <v>0</v>
      </c>
      <c r="G137" s="26">
        <f>'Values-Valeurs'!E134</f>
        <v>0</v>
      </c>
      <c r="H137" s="16">
        <f t="shared" si="16"/>
        <v>0</v>
      </c>
      <c r="I137" s="16">
        <f t="shared" si="17"/>
        <v>0</v>
      </c>
      <c r="J137" s="17" t="e">
        <f t="shared" si="18"/>
        <v>#DIV/0!</v>
      </c>
      <c r="K137" s="17" t="e">
        <f t="shared" si="19"/>
        <v>#DIV/0!</v>
      </c>
      <c r="L137" s="18" t="e">
        <f>VLOOKUP(B137,'Tableau 6'!$A$2:$P$267,16,FALSE)</f>
        <v>#N/A</v>
      </c>
      <c r="M137" s="35" t="str">
        <f t="shared" si="20"/>
        <v/>
      </c>
      <c r="N137" s="35" t="str">
        <f t="shared" si="21"/>
        <v/>
      </c>
      <c r="O137" s="36" t="e">
        <f>HLOOKUP($Q$1,'Tableau 6'!$A$2:$P$267,B137,FALSE)</f>
        <v>#REF!</v>
      </c>
      <c r="P137" s="35" t="str">
        <f t="shared" si="22"/>
        <v/>
      </c>
      <c r="Q137" s="35" t="str">
        <f t="shared" si="23"/>
        <v/>
      </c>
    </row>
    <row r="138" spans="1:17" s="124" customFormat="1" ht="14.25" customHeight="1">
      <c r="A138" s="143" t="str">
        <f>IF('Values-Valeurs'!A135="","",'Values-Valeurs'!A135)</f>
        <v/>
      </c>
      <c r="B138" s="123" t="e">
        <f>VLOOKUP(A138,Variables!$A:$D,2,FALSE)</f>
        <v>#N/A</v>
      </c>
      <c r="C138" s="175" t="e">
        <f>VLOOKUP(A138,Variables!$A:$D,4,FALSE)</f>
        <v>#N/A</v>
      </c>
      <c r="D138" s="26">
        <f>'Values-Valeurs'!B135</f>
        <v>0</v>
      </c>
      <c r="E138" s="26">
        <f>'Values-Valeurs'!C135</f>
        <v>0</v>
      </c>
      <c r="F138" s="26">
        <f>'Values-Valeurs'!D135</f>
        <v>0</v>
      </c>
      <c r="G138" s="26">
        <f>'Values-Valeurs'!E135</f>
        <v>0</v>
      </c>
      <c r="H138" s="16">
        <f t="shared" si="16"/>
        <v>0</v>
      </c>
      <c r="I138" s="16">
        <f t="shared" si="17"/>
        <v>0</v>
      </c>
      <c r="J138" s="17" t="e">
        <f t="shared" si="18"/>
        <v>#DIV/0!</v>
      </c>
      <c r="K138" s="17" t="e">
        <f t="shared" si="19"/>
        <v>#DIV/0!</v>
      </c>
      <c r="L138" s="18" t="e">
        <f>VLOOKUP(B138,'Tableau 6'!$A$2:$P$267,16,FALSE)</f>
        <v>#N/A</v>
      </c>
      <c r="M138" s="35" t="str">
        <f t="shared" si="20"/>
        <v/>
      </c>
      <c r="N138" s="35" t="str">
        <f t="shared" si="21"/>
        <v/>
      </c>
      <c r="O138" s="36" t="e">
        <f>HLOOKUP($Q$1,'Tableau 6'!$A$2:$P$267,B138,FALSE)</f>
        <v>#REF!</v>
      </c>
      <c r="P138" s="35" t="str">
        <f t="shared" si="22"/>
        <v/>
      </c>
      <c r="Q138" s="35" t="str">
        <f t="shared" si="23"/>
        <v/>
      </c>
    </row>
    <row r="139" spans="1:17" s="124" customFormat="1" ht="14.25" customHeight="1">
      <c r="A139" s="143" t="str">
        <f>IF('Values-Valeurs'!A136="","",'Values-Valeurs'!A136)</f>
        <v/>
      </c>
      <c r="B139" s="123" t="e">
        <f>VLOOKUP(A139,Variables!$A:$D,2,FALSE)</f>
        <v>#N/A</v>
      </c>
      <c r="C139" s="175" t="e">
        <f>VLOOKUP(A139,Variables!$A:$D,4,FALSE)</f>
        <v>#N/A</v>
      </c>
      <c r="D139" s="26">
        <f>'Values-Valeurs'!B136</f>
        <v>0</v>
      </c>
      <c r="E139" s="26">
        <f>'Values-Valeurs'!C136</f>
        <v>0</v>
      </c>
      <c r="F139" s="26">
        <f>'Values-Valeurs'!D136</f>
        <v>0</v>
      </c>
      <c r="G139" s="26">
        <f>'Values-Valeurs'!E136</f>
        <v>0</v>
      </c>
      <c r="H139" s="16">
        <f t="shared" si="16"/>
        <v>0</v>
      </c>
      <c r="I139" s="16">
        <f t="shared" si="17"/>
        <v>0</v>
      </c>
      <c r="J139" s="17" t="e">
        <f t="shared" si="18"/>
        <v>#DIV/0!</v>
      </c>
      <c r="K139" s="17" t="e">
        <f t="shared" si="19"/>
        <v>#DIV/0!</v>
      </c>
      <c r="L139" s="18" t="e">
        <f>VLOOKUP(B139,'Tableau 6'!$A$2:$P$267,16,FALSE)</f>
        <v>#N/A</v>
      </c>
      <c r="M139" s="35" t="str">
        <f t="shared" si="20"/>
        <v/>
      </c>
      <c r="N139" s="35" t="str">
        <f t="shared" si="21"/>
        <v/>
      </c>
      <c r="O139" s="36" t="e">
        <f>HLOOKUP($Q$1,'Tableau 6'!$A$2:$P$267,B139,FALSE)</f>
        <v>#REF!</v>
      </c>
      <c r="P139" s="35" t="str">
        <f t="shared" si="22"/>
        <v/>
      </c>
      <c r="Q139" s="35" t="str">
        <f t="shared" si="23"/>
        <v/>
      </c>
    </row>
    <row r="140" spans="1:17" s="124" customFormat="1" ht="14.25" customHeight="1">
      <c r="A140" s="143" t="str">
        <f>IF('Values-Valeurs'!A137="","",'Values-Valeurs'!A137)</f>
        <v/>
      </c>
      <c r="B140" s="123" t="e">
        <f>VLOOKUP(A140,Variables!$A:$D,2,FALSE)</f>
        <v>#N/A</v>
      </c>
      <c r="C140" s="175" t="e">
        <f>VLOOKUP(A140,Variables!$A:$D,4,FALSE)</f>
        <v>#N/A</v>
      </c>
      <c r="D140" s="26">
        <f>'Values-Valeurs'!B137</f>
        <v>0</v>
      </c>
      <c r="E140" s="26">
        <f>'Values-Valeurs'!C137</f>
        <v>0</v>
      </c>
      <c r="F140" s="26">
        <f>'Values-Valeurs'!D137</f>
        <v>0</v>
      </c>
      <c r="G140" s="26">
        <f>'Values-Valeurs'!E137</f>
        <v>0</v>
      </c>
      <c r="H140" s="16">
        <f t="shared" si="16"/>
        <v>0</v>
      </c>
      <c r="I140" s="16">
        <f t="shared" si="17"/>
        <v>0</v>
      </c>
      <c r="J140" s="17" t="e">
        <f t="shared" si="18"/>
        <v>#DIV/0!</v>
      </c>
      <c r="K140" s="17" t="e">
        <f t="shared" si="19"/>
        <v>#DIV/0!</v>
      </c>
      <c r="L140" s="18" t="e">
        <f>VLOOKUP(B140,'Tableau 6'!$A$2:$P$267,16,FALSE)</f>
        <v>#N/A</v>
      </c>
      <c r="M140" s="35" t="str">
        <f t="shared" si="20"/>
        <v/>
      </c>
      <c r="N140" s="35" t="str">
        <f t="shared" si="21"/>
        <v/>
      </c>
      <c r="O140" s="36" t="e">
        <f>HLOOKUP($Q$1,'Tableau 6'!$A$2:$P$267,B140,FALSE)</f>
        <v>#REF!</v>
      </c>
      <c r="P140" s="35" t="str">
        <f t="shared" si="22"/>
        <v/>
      </c>
      <c r="Q140" s="35" t="str">
        <f t="shared" si="23"/>
        <v/>
      </c>
    </row>
    <row r="141" spans="1:17" s="124" customFormat="1" ht="14.25" customHeight="1">
      <c r="A141" s="143" t="str">
        <f>IF('Values-Valeurs'!A138="","",'Values-Valeurs'!A138)</f>
        <v/>
      </c>
      <c r="B141" s="123" t="e">
        <f>VLOOKUP(A141,Variables!$A:$D,2,FALSE)</f>
        <v>#N/A</v>
      </c>
      <c r="C141" s="175" t="e">
        <f>VLOOKUP(A141,Variables!$A:$D,4,FALSE)</f>
        <v>#N/A</v>
      </c>
      <c r="D141" s="26">
        <f>'Values-Valeurs'!B138</f>
        <v>0</v>
      </c>
      <c r="E141" s="26">
        <f>'Values-Valeurs'!C138</f>
        <v>0</v>
      </c>
      <c r="F141" s="26">
        <f>'Values-Valeurs'!D138</f>
        <v>0</v>
      </c>
      <c r="G141" s="26">
        <f>'Values-Valeurs'!E138</f>
        <v>0</v>
      </c>
      <c r="H141" s="16">
        <f t="shared" si="16"/>
        <v>0</v>
      </c>
      <c r="I141" s="16">
        <f t="shared" si="17"/>
        <v>0</v>
      </c>
      <c r="J141" s="17" t="e">
        <f t="shared" si="18"/>
        <v>#DIV/0!</v>
      </c>
      <c r="K141" s="17" t="e">
        <f t="shared" si="19"/>
        <v>#DIV/0!</v>
      </c>
      <c r="L141" s="18" t="e">
        <f>VLOOKUP(B141,'Tableau 6'!$A$2:$P$267,16,FALSE)</f>
        <v>#N/A</v>
      </c>
      <c r="M141" s="35" t="str">
        <f t="shared" si="20"/>
        <v/>
      </c>
      <c r="N141" s="35" t="str">
        <f t="shared" si="21"/>
        <v/>
      </c>
      <c r="O141" s="36" t="e">
        <f>HLOOKUP($Q$1,'Tableau 6'!$A$2:$P$267,B141,FALSE)</f>
        <v>#REF!</v>
      </c>
      <c r="P141" s="35" t="str">
        <f t="shared" si="22"/>
        <v/>
      </c>
      <c r="Q141" s="35" t="str">
        <f t="shared" si="23"/>
        <v/>
      </c>
    </row>
    <row r="142" spans="1:17" s="124" customFormat="1" ht="14.25" customHeight="1">
      <c r="A142" s="143" t="str">
        <f>IF('Values-Valeurs'!A139="","",'Values-Valeurs'!A139)</f>
        <v/>
      </c>
      <c r="B142" s="123" t="e">
        <f>VLOOKUP(A142,Variables!$A:$D,2,FALSE)</f>
        <v>#N/A</v>
      </c>
      <c r="C142" s="175" t="e">
        <f>VLOOKUP(A142,Variables!$A:$D,4,FALSE)</f>
        <v>#N/A</v>
      </c>
      <c r="D142" s="26">
        <f>'Values-Valeurs'!B139</f>
        <v>0</v>
      </c>
      <c r="E142" s="26">
        <f>'Values-Valeurs'!C139</f>
        <v>0</v>
      </c>
      <c r="F142" s="26">
        <f>'Values-Valeurs'!D139</f>
        <v>0</v>
      </c>
      <c r="G142" s="26">
        <f>'Values-Valeurs'!E139</f>
        <v>0</v>
      </c>
      <c r="H142" s="16">
        <f t="shared" si="16"/>
        <v>0</v>
      </c>
      <c r="I142" s="16">
        <f t="shared" si="17"/>
        <v>0</v>
      </c>
      <c r="J142" s="17" t="e">
        <f t="shared" si="18"/>
        <v>#DIV/0!</v>
      </c>
      <c r="K142" s="17" t="e">
        <f t="shared" si="19"/>
        <v>#DIV/0!</v>
      </c>
      <c r="L142" s="18" t="e">
        <f>VLOOKUP(B142,'Tableau 6'!$A$2:$P$267,16,FALSE)</f>
        <v>#N/A</v>
      </c>
      <c r="M142" s="35" t="str">
        <f t="shared" si="20"/>
        <v/>
      </c>
      <c r="N142" s="35" t="str">
        <f t="shared" si="21"/>
        <v/>
      </c>
      <c r="O142" s="36" t="e">
        <f>HLOOKUP($Q$1,'Tableau 6'!$A$2:$P$267,B142,FALSE)</f>
        <v>#REF!</v>
      </c>
      <c r="P142" s="35" t="str">
        <f t="shared" si="22"/>
        <v/>
      </c>
      <c r="Q142" s="35" t="str">
        <f t="shared" si="23"/>
        <v/>
      </c>
    </row>
    <row r="143" spans="1:17" s="124" customFormat="1" ht="14.25" customHeight="1">
      <c r="A143" s="143" t="str">
        <f>IF('Values-Valeurs'!A140="","",'Values-Valeurs'!A140)</f>
        <v/>
      </c>
      <c r="B143" s="123" t="e">
        <f>VLOOKUP(A143,Variables!$A:$D,2,FALSE)</f>
        <v>#N/A</v>
      </c>
      <c r="C143" s="175" t="e">
        <f>VLOOKUP(A143,Variables!$A:$D,4,FALSE)</f>
        <v>#N/A</v>
      </c>
      <c r="D143" s="26">
        <f>'Values-Valeurs'!B140</f>
        <v>0</v>
      </c>
      <c r="E143" s="26">
        <f>'Values-Valeurs'!C140</f>
        <v>0</v>
      </c>
      <c r="F143" s="26">
        <f>'Values-Valeurs'!D140</f>
        <v>0</v>
      </c>
      <c r="G143" s="26">
        <f>'Values-Valeurs'!E140</f>
        <v>0</v>
      </c>
      <c r="H143" s="16">
        <f t="shared" si="16"/>
        <v>0</v>
      </c>
      <c r="I143" s="16">
        <f t="shared" si="17"/>
        <v>0</v>
      </c>
      <c r="J143" s="17" t="e">
        <f t="shared" si="18"/>
        <v>#DIV/0!</v>
      </c>
      <c r="K143" s="17" t="e">
        <f t="shared" si="19"/>
        <v>#DIV/0!</v>
      </c>
      <c r="L143" s="18" t="e">
        <f>VLOOKUP(B143,'Tableau 6'!$A$2:$P$267,16,FALSE)</f>
        <v>#N/A</v>
      </c>
      <c r="M143" s="35" t="str">
        <f t="shared" si="20"/>
        <v/>
      </c>
      <c r="N143" s="35" t="str">
        <f t="shared" si="21"/>
        <v/>
      </c>
      <c r="O143" s="36" t="e">
        <f>HLOOKUP($Q$1,'Tableau 6'!$A$2:$P$267,B143,FALSE)</f>
        <v>#REF!</v>
      </c>
      <c r="P143" s="35" t="str">
        <f t="shared" si="22"/>
        <v/>
      </c>
      <c r="Q143" s="35" t="str">
        <f t="shared" si="23"/>
        <v/>
      </c>
    </row>
    <row r="144" spans="1:17" s="124" customFormat="1" ht="14.25" customHeight="1">
      <c r="A144" s="143" t="str">
        <f>IF('Values-Valeurs'!A141="","",'Values-Valeurs'!A141)</f>
        <v/>
      </c>
      <c r="B144" s="123" t="e">
        <f>VLOOKUP(A144,Variables!$A:$D,2,FALSE)</f>
        <v>#N/A</v>
      </c>
      <c r="C144" s="175" t="e">
        <f>VLOOKUP(A144,Variables!$A:$D,4,FALSE)</f>
        <v>#N/A</v>
      </c>
      <c r="D144" s="26">
        <f>'Values-Valeurs'!B141</f>
        <v>0</v>
      </c>
      <c r="E144" s="26">
        <f>'Values-Valeurs'!C141</f>
        <v>0</v>
      </c>
      <c r="F144" s="26">
        <f>'Values-Valeurs'!D141</f>
        <v>0</v>
      </c>
      <c r="G144" s="26">
        <f>'Values-Valeurs'!E141</f>
        <v>0</v>
      </c>
      <c r="H144" s="16">
        <f t="shared" si="16"/>
        <v>0</v>
      </c>
      <c r="I144" s="16">
        <f t="shared" si="17"/>
        <v>0</v>
      </c>
      <c r="J144" s="17" t="e">
        <f t="shared" si="18"/>
        <v>#DIV/0!</v>
      </c>
      <c r="K144" s="17" t="e">
        <f t="shared" si="19"/>
        <v>#DIV/0!</v>
      </c>
      <c r="L144" s="18" t="e">
        <f>VLOOKUP(B144,'Tableau 6'!$A$2:$P$267,16,FALSE)</f>
        <v>#N/A</v>
      </c>
      <c r="M144" s="35" t="str">
        <f t="shared" si="20"/>
        <v/>
      </c>
      <c r="N144" s="35" t="str">
        <f t="shared" si="21"/>
        <v/>
      </c>
      <c r="O144" s="36" t="e">
        <f>HLOOKUP($Q$1,'Tableau 6'!$A$2:$P$267,B144,FALSE)</f>
        <v>#REF!</v>
      </c>
      <c r="P144" s="35" t="str">
        <f t="shared" si="22"/>
        <v/>
      </c>
      <c r="Q144" s="35" t="str">
        <f t="shared" si="23"/>
        <v/>
      </c>
    </row>
    <row r="145" spans="1:17" s="124" customFormat="1" ht="14.25" customHeight="1">
      <c r="A145" s="143" t="str">
        <f>IF('Values-Valeurs'!A142="","",'Values-Valeurs'!A142)</f>
        <v/>
      </c>
      <c r="B145" s="123" t="e">
        <f>VLOOKUP(A145,Variables!$A:$D,2,FALSE)</f>
        <v>#N/A</v>
      </c>
      <c r="C145" s="175" t="e">
        <f>VLOOKUP(A145,Variables!$A:$D,4,FALSE)</f>
        <v>#N/A</v>
      </c>
      <c r="D145" s="26">
        <f>'Values-Valeurs'!B142</f>
        <v>0</v>
      </c>
      <c r="E145" s="26">
        <f>'Values-Valeurs'!C142</f>
        <v>0</v>
      </c>
      <c r="F145" s="26">
        <f>'Values-Valeurs'!D142</f>
        <v>0</v>
      </c>
      <c r="G145" s="26">
        <f>'Values-Valeurs'!E142</f>
        <v>0</v>
      </c>
      <c r="H145" s="16">
        <f t="shared" si="16"/>
        <v>0</v>
      </c>
      <c r="I145" s="16">
        <f t="shared" si="17"/>
        <v>0</v>
      </c>
      <c r="J145" s="17" t="e">
        <f t="shared" si="18"/>
        <v>#DIV/0!</v>
      </c>
      <c r="K145" s="17" t="e">
        <f t="shared" si="19"/>
        <v>#DIV/0!</v>
      </c>
      <c r="L145" s="18" t="e">
        <f>VLOOKUP(B145,'Tableau 6'!$A$2:$P$267,16,FALSE)</f>
        <v>#N/A</v>
      </c>
      <c r="M145" s="35" t="str">
        <f t="shared" si="20"/>
        <v/>
      </c>
      <c r="N145" s="35" t="str">
        <f t="shared" si="21"/>
        <v/>
      </c>
      <c r="O145" s="36" t="e">
        <f>HLOOKUP($Q$1,'Tableau 6'!$A$2:$P$267,B145,FALSE)</f>
        <v>#REF!</v>
      </c>
      <c r="P145" s="35" t="str">
        <f t="shared" si="22"/>
        <v/>
      </c>
      <c r="Q145" s="35" t="str">
        <f t="shared" si="23"/>
        <v/>
      </c>
    </row>
    <row r="146" spans="1:17" s="124" customFormat="1" ht="14.25" customHeight="1">
      <c r="A146" s="143" t="str">
        <f>IF('Values-Valeurs'!A143="","",'Values-Valeurs'!A143)</f>
        <v/>
      </c>
      <c r="B146" s="123" t="e">
        <f>VLOOKUP(A146,Variables!$A:$D,2,FALSE)</f>
        <v>#N/A</v>
      </c>
      <c r="C146" s="175" t="e">
        <f>VLOOKUP(A146,Variables!$A:$D,4,FALSE)</f>
        <v>#N/A</v>
      </c>
      <c r="D146" s="26">
        <f>'Values-Valeurs'!B143</f>
        <v>0</v>
      </c>
      <c r="E146" s="26">
        <f>'Values-Valeurs'!C143</f>
        <v>0</v>
      </c>
      <c r="F146" s="26">
        <f>'Values-Valeurs'!D143</f>
        <v>0</v>
      </c>
      <c r="G146" s="26">
        <f>'Values-Valeurs'!E143</f>
        <v>0</v>
      </c>
      <c r="H146" s="16">
        <f t="shared" si="16"/>
        <v>0</v>
      </c>
      <c r="I146" s="16">
        <f t="shared" si="17"/>
        <v>0</v>
      </c>
      <c r="J146" s="17" t="e">
        <f t="shared" si="18"/>
        <v>#DIV/0!</v>
      </c>
      <c r="K146" s="17" t="e">
        <f t="shared" si="19"/>
        <v>#DIV/0!</v>
      </c>
      <c r="L146" s="18" t="e">
        <f>VLOOKUP(B146,'Tableau 6'!$A$2:$P$267,16,FALSE)</f>
        <v>#N/A</v>
      </c>
      <c r="M146" s="35" t="str">
        <f t="shared" si="20"/>
        <v/>
      </c>
      <c r="N146" s="35" t="str">
        <f t="shared" si="21"/>
        <v/>
      </c>
      <c r="O146" s="36" t="e">
        <f>HLOOKUP($Q$1,'Tableau 6'!$A$2:$P$267,B146,FALSE)</f>
        <v>#REF!</v>
      </c>
      <c r="P146" s="35" t="str">
        <f t="shared" si="22"/>
        <v/>
      </c>
      <c r="Q146" s="35" t="str">
        <f t="shared" si="23"/>
        <v/>
      </c>
    </row>
    <row r="147" spans="1:17" s="124" customFormat="1" ht="14.25" customHeight="1">
      <c r="A147" s="143" t="str">
        <f>IF('Values-Valeurs'!A144="","",'Values-Valeurs'!A144)</f>
        <v/>
      </c>
      <c r="B147" s="123" t="e">
        <f>VLOOKUP(A147,Variables!$A:$D,2,FALSE)</f>
        <v>#N/A</v>
      </c>
      <c r="C147" s="175" t="e">
        <f>VLOOKUP(A147,Variables!$A:$D,4,FALSE)</f>
        <v>#N/A</v>
      </c>
      <c r="D147" s="26">
        <f>'Values-Valeurs'!B144</f>
        <v>0</v>
      </c>
      <c r="E147" s="26">
        <f>'Values-Valeurs'!C144</f>
        <v>0</v>
      </c>
      <c r="F147" s="26">
        <f>'Values-Valeurs'!D144</f>
        <v>0</v>
      </c>
      <c r="G147" s="26">
        <f>'Values-Valeurs'!E144</f>
        <v>0</v>
      </c>
      <c r="H147" s="16">
        <f t="shared" si="16"/>
        <v>0</v>
      </c>
      <c r="I147" s="16">
        <f t="shared" si="17"/>
        <v>0</v>
      </c>
      <c r="J147" s="17" t="e">
        <f t="shared" si="18"/>
        <v>#DIV/0!</v>
      </c>
      <c r="K147" s="17" t="e">
        <f t="shared" si="19"/>
        <v>#DIV/0!</v>
      </c>
      <c r="L147" s="18" t="e">
        <f>VLOOKUP(B147,'Tableau 6'!$A$2:$P$267,16,FALSE)</f>
        <v>#N/A</v>
      </c>
      <c r="M147" s="35" t="str">
        <f t="shared" si="20"/>
        <v/>
      </c>
      <c r="N147" s="35" t="str">
        <f t="shared" si="21"/>
        <v/>
      </c>
      <c r="O147" s="36" t="e">
        <f>HLOOKUP($Q$1,'Tableau 6'!$A$2:$P$267,B147,FALSE)</f>
        <v>#REF!</v>
      </c>
      <c r="P147" s="35" t="str">
        <f t="shared" si="22"/>
        <v/>
      </c>
      <c r="Q147" s="35" t="str">
        <f t="shared" si="23"/>
        <v/>
      </c>
    </row>
    <row r="148" spans="1:17" s="124" customFormat="1" ht="14.25" customHeight="1">
      <c r="A148" s="143" t="str">
        <f>IF('Values-Valeurs'!A145="","",'Values-Valeurs'!A145)</f>
        <v/>
      </c>
      <c r="B148" s="123" t="e">
        <f>VLOOKUP(A148,Variables!$A:$D,2,FALSE)</f>
        <v>#N/A</v>
      </c>
      <c r="C148" s="175" t="e">
        <f>VLOOKUP(A148,Variables!$A:$D,4,FALSE)</f>
        <v>#N/A</v>
      </c>
      <c r="D148" s="26">
        <f>'Values-Valeurs'!B145</f>
        <v>0</v>
      </c>
      <c r="E148" s="26">
        <f>'Values-Valeurs'!C145</f>
        <v>0</v>
      </c>
      <c r="F148" s="26">
        <f>'Values-Valeurs'!D145</f>
        <v>0</v>
      </c>
      <c r="G148" s="26">
        <f>'Values-Valeurs'!E145</f>
        <v>0</v>
      </c>
      <c r="H148" s="16">
        <f t="shared" si="16"/>
        <v>0</v>
      </c>
      <c r="I148" s="16">
        <f t="shared" si="17"/>
        <v>0</v>
      </c>
      <c r="J148" s="17" t="e">
        <f t="shared" si="18"/>
        <v>#DIV/0!</v>
      </c>
      <c r="K148" s="17" t="e">
        <f t="shared" si="19"/>
        <v>#DIV/0!</v>
      </c>
      <c r="L148" s="18" t="e">
        <f>VLOOKUP(B148,'Tableau 6'!$A$2:$P$267,16,FALSE)</f>
        <v>#N/A</v>
      </c>
      <c r="M148" s="35" t="str">
        <f t="shared" si="20"/>
        <v/>
      </c>
      <c r="N148" s="35" t="str">
        <f t="shared" si="21"/>
        <v/>
      </c>
      <c r="O148" s="36" t="e">
        <f>HLOOKUP($Q$1,'Tableau 6'!$A$2:$P$267,B148,FALSE)</f>
        <v>#REF!</v>
      </c>
      <c r="P148" s="35" t="str">
        <f t="shared" si="22"/>
        <v/>
      </c>
      <c r="Q148" s="35" t="str">
        <f t="shared" si="23"/>
        <v/>
      </c>
    </row>
    <row r="149" spans="1:17" s="124" customFormat="1" ht="14.25" customHeight="1">
      <c r="A149" s="143" t="str">
        <f>IF('Values-Valeurs'!A146="","",'Values-Valeurs'!A146)</f>
        <v/>
      </c>
      <c r="B149" s="123" t="e">
        <f>VLOOKUP(A149,Variables!$A:$D,2,FALSE)</f>
        <v>#N/A</v>
      </c>
      <c r="C149" s="175" t="e">
        <f>VLOOKUP(A149,Variables!$A:$D,4,FALSE)</f>
        <v>#N/A</v>
      </c>
      <c r="D149" s="26">
        <f>'Values-Valeurs'!B146</f>
        <v>0</v>
      </c>
      <c r="E149" s="26">
        <f>'Values-Valeurs'!C146</f>
        <v>0</v>
      </c>
      <c r="F149" s="26">
        <f>'Values-Valeurs'!D146</f>
        <v>0</v>
      </c>
      <c r="G149" s="26">
        <f>'Values-Valeurs'!E146</f>
        <v>0</v>
      </c>
      <c r="H149" s="16">
        <f t="shared" si="16"/>
        <v>0</v>
      </c>
      <c r="I149" s="16">
        <f t="shared" si="17"/>
        <v>0</v>
      </c>
      <c r="J149" s="17" t="e">
        <f t="shared" si="18"/>
        <v>#DIV/0!</v>
      </c>
      <c r="K149" s="17" t="e">
        <f t="shared" si="19"/>
        <v>#DIV/0!</v>
      </c>
      <c r="L149" s="18" t="e">
        <f>VLOOKUP(B149,'Tableau 6'!$A$2:$P$267,16,FALSE)</f>
        <v>#N/A</v>
      </c>
      <c r="M149" s="35" t="str">
        <f t="shared" si="20"/>
        <v/>
      </c>
      <c r="N149" s="35" t="str">
        <f t="shared" si="21"/>
        <v/>
      </c>
      <c r="O149" s="36" t="e">
        <f>HLOOKUP($Q$1,'Tableau 6'!$A$2:$P$267,B149,FALSE)</f>
        <v>#REF!</v>
      </c>
      <c r="P149" s="35" t="str">
        <f t="shared" si="22"/>
        <v/>
      </c>
      <c r="Q149" s="35" t="str">
        <f t="shared" si="23"/>
        <v/>
      </c>
    </row>
    <row r="150" spans="1:17" s="124" customFormat="1" ht="14.25" customHeight="1">
      <c r="A150" s="143" t="str">
        <f>IF('Values-Valeurs'!A147="","",'Values-Valeurs'!A147)</f>
        <v/>
      </c>
      <c r="B150" s="123" t="e">
        <f>VLOOKUP(A150,Variables!$A:$D,2,FALSE)</f>
        <v>#N/A</v>
      </c>
      <c r="C150" s="175" t="e">
        <f>VLOOKUP(A150,Variables!$A:$D,4,FALSE)</f>
        <v>#N/A</v>
      </c>
      <c r="D150" s="26">
        <f>'Values-Valeurs'!B147</f>
        <v>0</v>
      </c>
      <c r="E150" s="26">
        <f>'Values-Valeurs'!C147</f>
        <v>0</v>
      </c>
      <c r="F150" s="26">
        <f>'Values-Valeurs'!D147</f>
        <v>0</v>
      </c>
      <c r="G150" s="26">
        <f>'Values-Valeurs'!E147</f>
        <v>0</v>
      </c>
      <c r="H150" s="16">
        <f t="shared" si="16"/>
        <v>0</v>
      </c>
      <c r="I150" s="16">
        <f t="shared" si="17"/>
        <v>0</v>
      </c>
      <c r="J150" s="17" t="e">
        <f t="shared" si="18"/>
        <v>#DIV/0!</v>
      </c>
      <c r="K150" s="17" t="e">
        <f t="shared" si="19"/>
        <v>#DIV/0!</v>
      </c>
      <c r="L150" s="18" t="e">
        <f>VLOOKUP(B150,'Tableau 6'!$A$2:$P$267,16,FALSE)</f>
        <v>#N/A</v>
      </c>
      <c r="M150" s="35" t="str">
        <f t="shared" si="20"/>
        <v/>
      </c>
      <c r="N150" s="35" t="str">
        <f t="shared" si="21"/>
        <v/>
      </c>
      <c r="O150" s="36" t="e">
        <f>HLOOKUP($Q$1,'Tableau 6'!$A$2:$P$267,B150,FALSE)</f>
        <v>#REF!</v>
      </c>
      <c r="P150" s="35" t="str">
        <f t="shared" si="22"/>
        <v/>
      </c>
      <c r="Q150" s="35" t="str">
        <f t="shared" si="23"/>
        <v/>
      </c>
    </row>
    <row r="151" spans="1:17" s="124" customFormat="1" ht="14.25" customHeight="1">
      <c r="A151" s="143" t="str">
        <f>IF('Values-Valeurs'!A148="","",'Values-Valeurs'!A148)</f>
        <v/>
      </c>
      <c r="B151" s="123" t="e">
        <f>VLOOKUP(A151,Variables!$A:$D,2,FALSE)</f>
        <v>#N/A</v>
      </c>
      <c r="C151" s="175" t="e">
        <f>VLOOKUP(A151,Variables!$A:$D,4,FALSE)</f>
        <v>#N/A</v>
      </c>
      <c r="D151" s="26">
        <f>'Values-Valeurs'!B148</f>
        <v>0</v>
      </c>
      <c r="E151" s="26">
        <f>'Values-Valeurs'!C148</f>
        <v>0</v>
      </c>
      <c r="F151" s="26">
        <f>'Values-Valeurs'!D148</f>
        <v>0</v>
      </c>
      <c r="G151" s="26">
        <f>'Values-Valeurs'!E148</f>
        <v>0</v>
      </c>
      <c r="H151" s="16">
        <f t="shared" si="16"/>
        <v>0</v>
      </c>
      <c r="I151" s="16">
        <f t="shared" si="17"/>
        <v>0</v>
      </c>
      <c r="J151" s="17" t="e">
        <f t="shared" si="18"/>
        <v>#DIV/0!</v>
      </c>
      <c r="K151" s="17" t="e">
        <f t="shared" si="19"/>
        <v>#DIV/0!</v>
      </c>
      <c r="L151" s="18" t="e">
        <f>VLOOKUP(B151,'Tableau 6'!$A$2:$P$267,16,FALSE)</f>
        <v>#N/A</v>
      </c>
      <c r="M151" s="35" t="str">
        <f t="shared" si="20"/>
        <v/>
      </c>
      <c r="N151" s="35" t="str">
        <f t="shared" si="21"/>
        <v/>
      </c>
      <c r="O151" s="36" t="e">
        <f>HLOOKUP($Q$1,'Tableau 6'!$A$2:$P$267,B151,FALSE)</f>
        <v>#REF!</v>
      </c>
      <c r="P151" s="35" t="str">
        <f t="shared" si="22"/>
        <v/>
      </c>
      <c r="Q151" s="35" t="str">
        <f t="shared" si="23"/>
        <v/>
      </c>
    </row>
    <row r="152" spans="1:17" s="124" customFormat="1" ht="14.25" customHeight="1">
      <c r="A152" s="143" t="str">
        <f>IF('Values-Valeurs'!A149="","",'Values-Valeurs'!A149)</f>
        <v/>
      </c>
      <c r="B152" s="123" t="e">
        <f>VLOOKUP(A152,Variables!$A:$D,2,FALSE)</f>
        <v>#N/A</v>
      </c>
      <c r="C152" s="175" t="e">
        <f>VLOOKUP(A152,Variables!$A:$D,4,FALSE)</f>
        <v>#N/A</v>
      </c>
      <c r="D152" s="26">
        <f>'Values-Valeurs'!B149</f>
        <v>0</v>
      </c>
      <c r="E152" s="26">
        <f>'Values-Valeurs'!C149</f>
        <v>0</v>
      </c>
      <c r="F152" s="26">
        <f>'Values-Valeurs'!D149</f>
        <v>0</v>
      </c>
      <c r="G152" s="26">
        <f>'Values-Valeurs'!E149</f>
        <v>0</v>
      </c>
      <c r="H152" s="16">
        <f t="shared" si="16"/>
        <v>0</v>
      </c>
      <c r="I152" s="16">
        <f t="shared" si="17"/>
        <v>0</v>
      </c>
      <c r="J152" s="17" t="e">
        <f t="shared" si="18"/>
        <v>#DIV/0!</v>
      </c>
      <c r="K152" s="17" t="e">
        <f t="shared" si="19"/>
        <v>#DIV/0!</v>
      </c>
      <c r="L152" s="18" t="e">
        <f>VLOOKUP(B152,'Tableau 6'!$A$2:$P$267,16,FALSE)</f>
        <v>#N/A</v>
      </c>
      <c r="M152" s="35" t="str">
        <f t="shared" si="20"/>
        <v/>
      </c>
      <c r="N152" s="35" t="str">
        <f t="shared" si="21"/>
        <v/>
      </c>
      <c r="O152" s="36" t="e">
        <f>HLOOKUP($Q$1,'Tableau 6'!$A$2:$P$267,B152,FALSE)</f>
        <v>#REF!</v>
      </c>
      <c r="P152" s="35" t="str">
        <f t="shared" si="22"/>
        <v/>
      </c>
      <c r="Q152" s="35" t="str">
        <f t="shared" si="23"/>
        <v/>
      </c>
    </row>
    <row r="153" spans="1:17" s="124" customFormat="1" ht="14.25" customHeight="1">
      <c r="A153" s="143" t="str">
        <f>IF('Values-Valeurs'!A150="","",'Values-Valeurs'!A150)</f>
        <v/>
      </c>
      <c r="B153" s="123" t="e">
        <f>VLOOKUP(A153,Variables!$A:$D,2,FALSE)</f>
        <v>#N/A</v>
      </c>
      <c r="C153" s="175" t="e">
        <f>VLOOKUP(A153,Variables!$A:$D,4,FALSE)</f>
        <v>#N/A</v>
      </c>
      <c r="D153" s="26">
        <f>'Values-Valeurs'!B150</f>
        <v>0</v>
      </c>
      <c r="E153" s="26">
        <f>'Values-Valeurs'!C150</f>
        <v>0</v>
      </c>
      <c r="F153" s="26">
        <f>'Values-Valeurs'!D150</f>
        <v>0</v>
      </c>
      <c r="G153" s="26">
        <f>'Values-Valeurs'!E150</f>
        <v>0</v>
      </c>
      <c r="H153" s="16">
        <f t="shared" si="16"/>
        <v>0</v>
      </c>
      <c r="I153" s="16">
        <f t="shared" si="17"/>
        <v>0</v>
      </c>
      <c r="J153" s="17" t="e">
        <f t="shared" si="18"/>
        <v>#DIV/0!</v>
      </c>
      <c r="K153" s="17" t="e">
        <f t="shared" si="19"/>
        <v>#DIV/0!</v>
      </c>
      <c r="L153" s="18" t="e">
        <f>VLOOKUP(B153,'Tableau 6'!$A$2:$P$267,16,FALSE)</f>
        <v>#N/A</v>
      </c>
      <c r="M153" s="35" t="str">
        <f t="shared" si="20"/>
        <v/>
      </c>
      <c r="N153" s="35" t="str">
        <f t="shared" si="21"/>
        <v/>
      </c>
      <c r="O153" s="36" t="e">
        <f>HLOOKUP($Q$1,'Tableau 6'!$A$2:$P$267,B153,FALSE)</f>
        <v>#REF!</v>
      </c>
      <c r="P153" s="35" t="str">
        <f t="shared" si="22"/>
        <v/>
      </c>
      <c r="Q153" s="35" t="str">
        <f t="shared" si="23"/>
        <v/>
      </c>
    </row>
    <row r="154" spans="1:17" s="124" customFormat="1" ht="14.25" customHeight="1">
      <c r="A154" s="143" t="str">
        <f>IF('Values-Valeurs'!A151="","",'Values-Valeurs'!A151)</f>
        <v/>
      </c>
      <c r="B154" s="123" t="e">
        <f>VLOOKUP(A154,Variables!$A:$D,2,FALSE)</f>
        <v>#N/A</v>
      </c>
      <c r="C154" s="175" t="e">
        <f>VLOOKUP(A154,Variables!$A:$D,4,FALSE)</f>
        <v>#N/A</v>
      </c>
      <c r="D154" s="26">
        <f>'Values-Valeurs'!B151</f>
        <v>0</v>
      </c>
      <c r="E154" s="26">
        <f>'Values-Valeurs'!C151</f>
        <v>0</v>
      </c>
      <c r="F154" s="26">
        <f>'Values-Valeurs'!D151</f>
        <v>0</v>
      </c>
      <c r="G154" s="26">
        <f>'Values-Valeurs'!E151</f>
        <v>0</v>
      </c>
      <c r="H154" s="16">
        <f t="shared" si="16"/>
        <v>0</v>
      </c>
      <c r="I154" s="16">
        <f t="shared" si="17"/>
        <v>0</v>
      </c>
      <c r="J154" s="17" t="e">
        <f t="shared" si="18"/>
        <v>#DIV/0!</v>
      </c>
      <c r="K154" s="17" t="e">
        <f t="shared" si="19"/>
        <v>#DIV/0!</v>
      </c>
      <c r="L154" s="18" t="e">
        <f>VLOOKUP(B154,'Tableau 6'!$A$2:$P$267,16,FALSE)</f>
        <v>#N/A</v>
      </c>
      <c r="M154" s="35" t="str">
        <f t="shared" si="20"/>
        <v/>
      </c>
      <c r="N154" s="35" t="str">
        <f t="shared" si="21"/>
        <v/>
      </c>
      <c r="O154" s="36" t="e">
        <f>HLOOKUP($Q$1,'Tableau 6'!$A$2:$P$267,B154,FALSE)</f>
        <v>#REF!</v>
      </c>
      <c r="P154" s="35" t="str">
        <f t="shared" si="22"/>
        <v/>
      </c>
      <c r="Q154" s="35" t="str">
        <f t="shared" si="23"/>
        <v/>
      </c>
    </row>
    <row r="155" spans="1:17" s="124" customFormat="1" ht="14.25" customHeight="1">
      <c r="A155" s="143" t="str">
        <f>IF('Values-Valeurs'!A152="","",'Values-Valeurs'!A152)</f>
        <v/>
      </c>
      <c r="B155" s="123" t="e">
        <f>VLOOKUP(A155,Variables!$A:$D,2,FALSE)</f>
        <v>#N/A</v>
      </c>
      <c r="C155" s="175" t="e">
        <f>VLOOKUP(A155,Variables!$A:$D,4,FALSE)</f>
        <v>#N/A</v>
      </c>
      <c r="D155" s="26">
        <f>'Values-Valeurs'!B152</f>
        <v>0</v>
      </c>
      <c r="E155" s="26">
        <f>'Values-Valeurs'!C152</f>
        <v>0</v>
      </c>
      <c r="F155" s="26">
        <f>'Values-Valeurs'!D152</f>
        <v>0</v>
      </c>
      <c r="G155" s="26">
        <f>'Values-Valeurs'!E152</f>
        <v>0</v>
      </c>
      <c r="H155" s="16">
        <f t="shared" si="16"/>
        <v>0</v>
      </c>
      <c r="I155" s="16">
        <f t="shared" si="17"/>
        <v>0</v>
      </c>
      <c r="J155" s="17" t="e">
        <f t="shared" si="18"/>
        <v>#DIV/0!</v>
      </c>
      <c r="K155" s="17" t="e">
        <f t="shared" si="19"/>
        <v>#DIV/0!</v>
      </c>
      <c r="L155" s="18" t="e">
        <f>VLOOKUP(B155,'Tableau 6'!$A$2:$P$267,16,FALSE)</f>
        <v>#N/A</v>
      </c>
      <c r="M155" s="35" t="str">
        <f t="shared" si="20"/>
        <v/>
      </c>
      <c r="N155" s="35" t="str">
        <f t="shared" si="21"/>
        <v/>
      </c>
      <c r="O155" s="36" t="e">
        <f>HLOOKUP($Q$1,'Tableau 6'!$A$2:$P$267,B155,FALSE)</f>
        <v>#REF!</v>
      </c>
      <c r="P155" s="35" t="str">
        <f t="shared" si="22"/>
        <v/>
      </c>
      <c r="Q155" s="35" t="str">
        <f t="shared" si="23"/>
        <v/>
      </c>
    </row>
    <row r="156" spans="1:17" s="124" customFormat="1" ht="14.25" customHeight="1">
      <c r="A156" s="143" t="str">
        <f>IF('Values-Valeurs'!A153="","",'Values-Valeurs'!A153)</f>
        <v/>
      </c>
      <c r="B156" s="123" t="e">
        <f>VLOOKUP(A156,Variables!$A:$D,2,FALSE)</f>
        <v>#N/A</v>
      </c>
      <c r="C156" s="175" t="e">
        <f>VLOOKUP(A156,Variables!$A:$D,4,FALSE)</f>
        <v>#N/A</v>
      </c>
      <c r="D156" s="26">
        <f>'Values-Valeurs'!B153</f>
        <v>0</v>
      </c>
      <c r="E156" s="26">
        <f>'Values-Valeurs'!C153</f>
        <v>0</v>
      </c>
      <c r="F156" s="26">
        <f>'Values-Valeurs'!D153</f>
        <v>0</v>
      </c>
      <c r="G156" s="26">
        <f>'Values-Valeurs'!E153</f>
        <v>0</v>
      </c>
      <c r="H156" s="16">
        <f t="shared" si="16"/>
        <v>0</v>
      </c>
      <c r="I156" s="16">
        <f t="shared" si="17"/>
        <v>0</v>
      </c>
      <c r="J156" s="17" t="e">
        <f t="shared" si="18"/>
        <v>#DIV/0!</v>
      </c>
      <c r="K156" s="17" t="e">
        <f t="shared" si="19"/>
        <v>#DIV/0!</v>
      </c>
      <c r="L156" s="18" t="e">
        <f>VLOOKUP(B156,'Tableau 6'!$A$2:$P$267,16,FALSE)</f>
        <v>#N/A</v>
      </c>
      <c r="M156" s="35" t="str">
        <f t="shared" si="20"/>
        <v/>
      </c>
      <c r="N156" s="35" t="str">
        <f t="shared" si="21"/>
        <v/>
      </c>
      <c r="O156" s="36" t="e">
        <f>HLOOKUP($Q$1,'Tableau 6'!$A$2:$P$267,B156,FALSE)</f>
        <v>#REF!</v>
      </c>
      <c r="P156" s="35" t="str">
        <f t="shared" si="22"/>
        <v/>
      </c>
      <c r="Q156" s="35" t="str">
        <f t="shared" si="23"/>
        <v/>
      </c>
    </row>
    <row r="157" spans="1:17" s="124" customFormat="1" ht="14.25" customHeight="1">
      <c r="A157" s="143" t="str">
        <f>IF('Values-Valeurs'!A154="","",'Values-Valeurs'!A154)</f>
        <v/>
      </c>
      <c r="B157" s="123" t="e">
        <f>VLOOKUP(A157,Variables!$A:$D,2,FALSE)</f>
        <v>#N/A</v>
      </c>
      <c r="C157" s="175" t="e">
        <f>VLOOKUP(A157,Variables!$A:$D,4,FALSE)</f>
        <v>#N/A</v>
      </c>
      <c r="D157" s="26">
        <f>'Values-Valeurs'!B154</f>
        <v>0</v>
      </c>
      <c r="E157" s="26">
        <f>'Values-Valeurs'!C154</f>
        <v>0</v>
      </c>
      <c r="F157" s="26">
        <f>'Values-Valeurs'!D154</f>
        <v>0</v>
      </c>
      <c r="G157" s="26">
        <f>'Values-Valeurs'!E154</f>
        <v>0</v>
      </c>
      <c r="H157" s="16">
        <f t="shared" si="16"/>
        <v>0</v>
      </c>
      <c r="I157" s="16">
        <f t="shared" si="17"/>
        <v>0</v>
      </c>
      <c r="J157" s="17" t="e">
        <f t="shared" si="18"/>
        <v>#DIV/0!</v>
      </c>
      <c r="K157" s="17" t="e">
        <f t="shared" si="19"/>
        <v>#DIV/0!</v>
      </c>
      <c r="L157" s="18" t="e">
        <f>VLOOKUP(B157,'Tableau 6'!$A$2:$P$267,16,FALSE)</f>
        <v>#N/A</v>
      </c>
      <c r="M157" s="35" t="str">
        <f t="shared" si="20"/>
        <v/>
      </c>
      <c r="N157" s="35" t="str">
        <f t="shared" si="21"/>
        <v/>
      </c>
      <c r="O157" s="36" t="e">
        <f>HLOOKUP($Q$1,'Tableau 6'!$A$2:$P$267,B157,FALSE)</f>
        <v>#REF!</v>
      </c>
      <c r="P157" s="35" t="str">
        <f t="shared" si="22"/>
        <v/>
      </c>
      <c r="Q157" s="35" t="str">
        <f t="shared" si="23"/>
        <v/>
      </c>
    </row>
    <row r="158" spans="1:17" s="124" customFormat="1" ht="14.25" customHeight="1">
      <c r="A158" s="143" t="str">
        <f>IF('Values-Valeurs'!A155="","",'Values-Valeurs'!A155)</f>
        <v/>
      </c>
      <c r="B158" s="123" t="e">
        <f>VLOOKUP(A158,Variables!$A:$D,2,FALSE)</f>
        <v>#N/A</v>
      </c>
      <c r="C158" s="175" t="e">
        <f>VLOOKUP(A158,Variables!$A:$D,4,FALSE)</f>
        <v>#N/A</v>
      </c>
      <c r="D158" s="26">
        <f>'Values-Valeurs'!B155</f>
        <v>0</v>
      </c>
      <c r="E158" s="26">
        <f>'Values-Valeurs'!C155</f>
        <v>0</v>
      </c>
      <c r="F158" s="26">
        <f>'Values-Valeurs'!D155</f>
        <v>0</v>
      </c>
      <c r="G158" s="26">
        <f>'Values-Valeurs'!E155</f>
        <v>0</v>
      </c>
      <c r="H158" s="16">
        <f t="shared" si="16"/>
        <v>0</v>
      </c>
      <c r="I158" s="16">
        <f t="shared" si="17"/>
        <v>0</v>
      </c>
      <c r="J158" s="17" t="e">
        <f t="shared" si="18"/>
        <v>#DIV/0!</v>
      </c>
      <c r="K158" s="17" t="e">
        <f t="shared" si="19"/>
        <v>#DIV/0!</v>
      </c>
      <c r="L158" s="18" t="e">
        <f>VLOOKUP(B158,'Tableau 6'!$A$2:$P$267,16,FALSE)</f>
        <v>#N/A</v>
      </c>
      <c r="M158" s="35" t="str">
        <f t="shared" si="20"/>
        <v/>
      </c>
      <c r="N158" s="35" t="str">
        <f t="shared" si="21"/>
        <v/>
      </c>
      <c r="O158" s="36" t="e">
        <f>HLOOKUP($Q$1,'Tableau 6'!$A$2:$P$267,B158,FALSE)</f>
        <v>#REF!</v>
      </c>
      <c r="P158" s="35" t="str">
        <f t="shared" si="22"/>
        <v/>
      </c>
      <c r="Q158" s="35" t="str">
        <f t="shared" si="23"/>
        <v/>
      </c>
    </row>
    <row r="159" spans="1:17" s="124" customFormat="1" ht="14.25" customHeight="1">
      <c r="A159" s="143" t="str">
        <f>IF('Values-Valeurs'!A156="","",'Values-Valeurs'!A156)</f>
        <v/>
      </c>
      <c r="B159" s="123" t="e">
        <f>VLOOKUP(A159,Variables!$A:$D,2,FALSE)</f>
        <v>#N/A</v>
      </c>
      <c r="C159" s="175" t="e">
        <f>VLOOKUP(A159,Variables!$A:$D,4,FALSE)</f>
        <v>#N/A</v>
      </c>
      <c r="D159" s="26">
        <f>'Values-Valeurs'!B156</f>
        <v>0</v>
      </c>
      <c r="E159" s="26">
        <f>'Values-Valeurs'!C156</f>
        <v>0</v>
      </c>
      <c r="F159" s="26">
        <f>'Values-Valeurs'!D156</f>
        <v>0</v>
      </c>
      <c r="G159" s="26">
        <f>'Values-Valeurs'!E156</f>
        <v>0</v>
      </c>
      <c r="H159" s="16">
        <f t="shared" si="16"/>
        <v>0</v>
      </c>
      <c r="I159" s="16">
        <f t="shared" si="17"/>
        <v>0</v>
      </c>
      <c r="J159" s="17" t="e">
        <f t="shared" si="18"/>
        <v>#DIV/0!</v>
      </c>
      <c r="K159" s="17" t="e">
        <f t="shared" si="19"/>
        <v>#DIV/0!</v>
      </c>
      <c r="L159" s="18" t="e">
        <f>VLOOKUP(B159,'Tableau 6'!$A$2:$P$267,16,FALSE)</f>
        <v>#N/A</v>
      </c>
      <c r="M159" s="35" t="str">
        <f t="shared" si="20"/>
        <v/>
      </c>
      <c r="N159" s="35" t="str">
        <f t="shared" si="21"/>
        <v/>
      </c>
      <c r="O159" s="36" t="e">
        <f>HLOOKUP($Q$1,'Tableau 6'!$A$2:$P$267,B159,FALSE)</f>
        <v>#REF!</v>
      </c>
      <c r="P159" s="35" t="str">
        <f t="shared" si="22"/>
        <v/>
      </c>
      <c r="Q159" s="35" t="str">
        <f t="shared" si="23"/>
        <v/>
      </c>
    </row>
    <row r="160" spans="1:17" s="124" customFormat="1" ht="14.25" customHeight="1">
      <c r="A160" s="143" t="str">
        <f>IF('Values-Valeurs'!A157="","",'Values-Valeurs'!A157)</f>
        <v/>
      </c>
      <c r="B160" s="123" t="e">
        <f>VLOOKUP(A160,Variables!$A:$D,2,FALSE)</f>
        <v>#N/A</v>
      </c>
      <c r="C160" s="175" t="e">
        <f>VLOOKUP(A160,Variables!$A:$D,4,FALSE)</f>
        <v>#N/A</v>
      </c>
      <c r="D160" s="26">
        <f>'Values-Valeurs'!B157</f>
        <v>0</v>
      </c>
      <c r="E160" s="26">
        <f>'Values-Valeurs'!C157</f>
        <v>0</v>
      </c>
      <c r="F160" s="26">
        <f>'Values-Valeurs'!D157</f>
        <v>0</v>
      </c>
      <c r="G160" s="26">
        <f>'Values-Valeurs'!E157</f>
        <v>0</v>
      </c>
      <c r="H160" s="16">
        <f t="shared" si="16"/>
        <v>0</v>
      </c>
      <c r="I160" s="16">
        <f t="shared" si="17"/>
        <v>0</v>
      </c>
      <c r="J160" s="17" t="e">
        <f t="shared" si="18"/>
        <v>#DIV/0!</v>
      </c>
      <c r="K160" s="17" t="e">
        <f t="shared" si="19"/>
        <v>#DIV/0!</v>
      </c>
      <c r="L160" s="18" t="e">
        <f>VLOOKUP(B160,'Tableau 6'!$A$2:$P$267,16,FALSE)</f>
        <v>#N/A</v>
      </c>
      <c r="M160" s="35" t="str">
        <f t="shared" si="20"/>
        <v/>
      </c>
      <c r="N160" s="35" t="str">
        <f t="shared" si="21"/>
        <v/>
      </c>
      <c r="O160" s="36" t="e">
        <f>HLOOKUP($Q$1,'Tableau 6'!$A$2:$P$267,B160,FALSE)</f>
        <v>#REF!</v>
      </c>
      <c r="P160" s="35" t="str">
        <f t="shared" si="22"/>
        <v/>
      </c>
      <c r="Q160" s="35" t="str">
        <f t="shared" si="23"/>
        <v/>
      </c>
    </row>
    <row r="161" spans="1:17" s="124" customFormat="1" ht="14.25" customHeight="1">
      <c r="A161" s="143" t="str">
        <f>IF('Values-Valeurs'!A158="","",'Values-Valeurs'!A158)</f>
        <v/>
      </c>
      <c r="B161" s="123" t="e">
        <f>VLOOKUP(A161,Variables!$A:$D,2,FALSE)</f>
        <v>#N/A</v>
      </c>
      <c r="C161" s="175" t="e">
        <f>VLOOKUP(A161,Variables!$A:$D,4,FALSE)</f>
        <v>#N/A</v>
      </c>
      <c r="D161" s="26">
        <f>'Values-Valeurs'!B158</f>
        <v>0</v>
      </c>
      <c r="E161" s="26">
        <f>'Values-Valeurs'!C158</f>
        <v>0</v>
      </c>
      <c r="F161" s="26">
        <f>'Values-Valeurs'!D158</f>
        <v>0</v>
      </c>
      <c r="G161" s="26">
        <f>'Values-Valeurs'!E158</f>
        <v>0</v>
      </c>
      <c r="H161" s="16">
        <f t="shared" si="16"/>
        <v>0</v>
      </c>
      <c r="I161" s="16">
        <f t="shared" si="17"/>
        <v>0</v>
      </c>
      <c r="J161" s="17" t="e">
        <f t="shared" si="18"/>
        <v>#DIV/0!</v>
      </c>
      <c r="K161" s="17" t="e">
        <f t="shared" si="19"/>
        <v>#DIV/0!</v>
      </c>
      <c r="L161" s="18" t="e">
        <f>VLOOKUP(B161,'Tableau 6'!$A$2:$P$267,16,FALSE)</f>
        <v>#N/A</v>
      </c>
      <c r="M161" s="35" t="str">
        <f t="shared" si="20"/>
        <v/>
      </c>
      <c r="N161" s="35" t="str">
        <f t="shared" si="21"/>
        <v/>
      </c>
      <c r="O161" s="36" t="e">
        <f>HLOOKUP($Q$1,'Tableau 6'!$A$2:$P$267,B161,FALSE)</f>
        <v>#REF!</v>
      </c>
      <c r="P161" s="35" t="str">
        <f t="shared" si="22"/>
        <v/>
      </c>
      <c r="Q161" s="35" t="str">
        <f t="shared" si="23"/>
        <v/>
      </c>
    </row>
    <row r="162" spans="1:17" s="124" customFormat="1" ht="14.25" customHeight="1">
      <c r="A162" s="143" t="str">
        <f>IF('Values-Valeurs'!A159="","",'Values-Valeurs'!A159)</f>
        <v/>
      </c>
      <c r="B162" s="123" t="e">
        <f>VLOOKUP(A162,Variables!$A:$D,2,FALSE)</f>
        <v>#N/A</v>
      </c>
      <c r="C162" s="175" t="e">
        <f>VLOOKUP(A162,Variables!$A:$D,4,FALSE)</f>
        <v>#N/A</v>
      </c>
      <c r="D162" s="26">
        <f>'Values-Valeurs'!B159</f>
        <v>0</v>
      </c>
      <c r="E162" s="26">
        <f>'Values-Valeurs'!C159</f>
        <v>0</v>
      </c>
      <c r="F162" s="26">
        <f>'Values-Valeurs'!D159</f>
        <v>0</v>
      </c>
      <c r="G162" s="26">
        <f>'Values-Valeurs'!E159</f>
        <v>0</v>
      </c>
      <c r="H162" s="16">
        <f t="shared" si="16"/>
        <v>0</v>
      </c>
      <c r="I162" s="16">
        <f t="shared" si="17"/>
        <v>0</v>
      </c>
      <c r="J162" s="17" t="e">
        <f t="shared" si="18"/>
        <v>#DIV/0!</v>
      </c>
      <c r="K162" s="17" t="e">
        <f t="shared" si="19"/>
        <v>#DIV/0!</v>
      </c>
      <c r="L162" s="18" t="e">
        <f>VLOOKUP(B162,'Tableau 6'!$A$2:$P$267,16,FALSE)</f>
        <v>#N/A</v>
      </c>
      <c r="M162" s="35" t="str">
        <f t="shared" si="20"/>
        <v/>
      </c>
      <c r="N162" s="35" t="str">
        <f t="shared" si="21"/>
        <v/>
      </c>
      <c r="O162" s="36" t="e">
        <f>HLOOKUP($Q$1,'Tableau 6'!$A$2:$P$267,B162,FALSE)</f>
        <v>#REF!</v>
      </c>
      <c r="P162" s="35" t="str">
        <f t="shared" si="22"/>
        <v/>
      </c>
      <c r="Q162" s="35" t="str">
        <f t="shared" si="23"/>
        <v/>
      </c>
    </row>
    <row r="163" spans="1:17" s="124" customFormat="1" ht="14.25" customHeight="1">
      <c r="A163" s="143" t="str">
        <f>IF('Values-Valeurs'!A160="","",'Values-Valeurs'!A160)</f>
        <v/>
      </c>
      <c r="B163" s="123" t="e">
        <f>VLOOKUP(A163,Variables!$A:$D,2,FALSE)</f>
        <v>#N/A</v>
      </c>
      <c r="C163" s="175" t="e">
        <f>VLOOKUP(A163,Variables!$A:$D,4,FALSE)</f>
        <v>#N/A</v>
      </c>
      <c r="D163" s="26">
        <f>'Values-Valeurs'!B160</f>
        <v>0</v>
      </c>
      <c r="E163" s="26">
        <f>'Values-Valeurs'!C160</f>
        <v>0</v>
      </c>
      <c r="F163" s="26">
        <f>'Values-Valeurs'!D160</f>
        <v>0</v>
      </c>
      <c r="G163" s="26">
        <f>'Values-Valeurs'!E160</f>
        <v>0</v>
      </c>
      <c r="H163" s="16">
        <f t="shared" si="16"/>
        <v>0</v>
      </c>
      <c r="I163" s="16">
        <f t="shared" si="17"/>
        <v>0</v>
      </c>
      <c r="J163" s="17" t="e">
        <f t="shared" si="18"/>
        <v>#DIV/0!</v>
      </c>
      <c r="K163" s="17" t="e">
        <f t="shared" si="19"/>
        <v>#DIV/0!</v>
      </c>
      <c r="L163" s="18" t="e">
        <f>VLOOKUP(B163,'Tableau 6'!$A$2:$P$267,16,FALSE)</f>
        <v>#N/A</v>
      </c>
      <c r="M163" s="35" t="str">
        <f t="shared" si="20"/>
        <v/>
      </c>
      <c r="N163" s="35" t="str">
        <f t="shared" si="21"/>
        <v/>
      </c>
      <c r="O163" s="36" t="e">
        <f>HLOOKUP($Q$1,'Tableau 6'!$A$2:$P$267,B163,FALSE)</f>
        <v>#REF!</v>
      </c>
      <c r="P163" s="35" t="str">
        <f t="shared" si="22"/>
        <v/>
      </c>
      <c r="Q163" s="35" t="str">
        <f t="shared" si="23"/>
        <v/>
      </c>
    </row>
    <row r="164" spans="1:17" s="124" customFormat="1" ht="14.25" customHeight="1">
      <c r="A164" s="143" t="str">
        <f>IF('Values-Valeurs'!A161="","",'Values-Valeurs'!A161)</f>
        <v/>
      </c>
      <c r="B164" s="123" t="e">
        <f>VLOOKUP(A164,Variables!$A:$D,2,FALSE)</f>
        <v>#N/A</v>
      </c>
      <c r="C164" s="175" t="e">
        <f>VLOOKUP(A164,Variables!$A:$D,4,FALSE)</f>
        <v>#N/A</v>
      </c>
      <c r="D164" s="26">
        <f>'Values-Valeurs'!B161</f>
        <v>0</v>
      </c>
      <c r="E164" s="26">
        <f>'Values-Valeurs'!C161</f>
        <v>0</v>
      </c>
      <c r="F164" s="26">
        <f>'Values-Valeurs'!D161</f>
        <v>0</v>
      </c>
      <c r="G164" s="26">
        <f>'Values-Valeurs'!E161</f>
        <v>0</v>
      </c>
      <c r="H164" s="16">
        <f t="shared" si="16"/>
        <v>0</v>
      </c>
      <c r="I164" s="16">
        <f t="shared" si="17"/>
        <v>0</v>
      </c>
      <c r="J164" s="17" t="e">
        <f t="shared" si="18"/>
        <v>#DIV/0!</v>
      </c>
      <c r="K164" s="17" t="e">
        <f t="shared" si="19"/>
        <v>#DIV/0!</v>
      </c>
      <c r="L164" s="18" t="e">
        <f>VLOOKUP(B164,'Tableau 6'!$A$2:$P$267,16,FALSE)</f>
        <v>#N/A</v>
      </c>
      <c r="M164" s="35" t="str">
        <f t="shared" si="20"/>
        <v/>
      </c>
      <c r="N164" s="35" t="str">
        <f t="shared" si="21"/>
        <v/>
      </c>
      <c r="O164" s="36" t="e">
        <f>HLOOKUP($Q$1,'Tableau 6'!$A$2:$P$267,B164,FALSE)</f>
        <v>#REF!</v>
      </c>
      <c r="P164" s="35" t="str">
        <f t="shared" si="22"/>
        <v/>
      </c>
      <c r="Q164" s="35" t="str">
        <f t="shared" si="23"/>
        <v/>
      </c>
    </row>
    <row r="165" spans="1:17" s="124" customFormat="1" ht="14.25" customHeight="1">
      <c r="A165" s="143" t="str">
        <f>IF('Values-Valeurs'!A162="","",'Values-Valeurs'!A162)</f>
        <v/>
      </c>
      <c r="B165" s="123" t="e">
        <f>VLOOKUP(A165,Variables!$A:$D,2,FALSE)</f>
        <v>#N/A</v>
      </c>
      <c r="C165" s="175" t="e">
        <f>VLOOKUP(A165,Variables!$A:$D,4,FALSE)</f>
        <v>#N/A</v>
      </c>
      <c r="D165" s="26">
        <f>'Values-Valeurs'!B162</f>
        <v>0</v>
      </c>
      <c r="E165" s="26">
        <f>'Values-Valeurs'!C162</f>
        <v>0</v>
      </c>
      <c r="F165" s="26">
        <f>'Values-Valeurs'!D162</f>
        <v>0</v>
      </c>
      <c r="G165" s="26">
        <f>'Values-Valeurs'!E162</f>
        <v>0</v>
      </c>
      <c r="H165" s="16">
        <f t="shared" si="16"/>
        <v>0</v>
      </c>
      <c r="I165" s="16">
        <f t="shared" si="17"/>
        <v>0</v>
      </c>
      <c r="J165" s="17" t="e">
        <f t="shared" si="18"/>
        <v>#DIV/0!</v>
      </c>
      <c r="K165" s="17" t="e">
        <f t="shared" si="19"/>
        <v>#DIV/0!</v>
      </c>
      <c r="L165" s="18" t="e">
        <f>VLOOKUP(B165,'Tableau 6'!$A$2:$P$267,16,FALSE)</f>
        <v>#N/A</v>
      </c>
      <c r="M165" s="35" t="str">
        <f t="shared" si="20"/>
        <v/>
      </c>
      <c r="N165" s="35" t="str">
        <f t="shared" si="21"/>
        <v/>
      </c>
      <c r="O165" s="36" t="e">
        <f>HLOOKUP($Q$1,'Tableau 6'!$A$2:$P$267,B165,FALSE)</f>
        <v>#REF!</v>
      </c>
      <c r="P165" s="35" t="str">
        <f t="shared" si="22"/>
        <v/>
      </c>
      <c r="Q165" s="35" t="str">
        <f t="shared" si="23"/>
        <v/>
      </c>
    </row>
    <row r="166" spans="1:17" s="124" customFormat="1" ht="14.25" customHeight="1">
      <c r="A166" s="143" t="str">
        <f>IF('Values-Valeurs'!A163="","",'Values-Valeurs'!A163)</f>
        <v/>
      </c>
      <c r="B166" s="123" t="e">
        <f>VLOOKUP(A166,Variables!$A:$D,2,FALSE)</f>
        <v>#N/A</v>
      </c>
      <c r="C166" s="175" t="e">
        <f>VLOOKUP(A166,Variables!$A:$D,4,FALSE)</f>
        <v>#N/A</v>
      </c>
      <c r="D166" s="26">
        <f>'Values-Valeurs'!B163</f>
        <v>0</v>
      </c>
      <c r="E166" s="26">
        <f>'Values-Valeurs'!C163</f>
        <v>0</v>
      </c>
      <c r="F166" s="26">
        <f>'Values-Valeurs'!D163</f>
        <v>0</v>
      </c>
      <c r="G166" s="26">
        <f>'Values-Valeurs'!E163</f>
        <v>0</v>
      </c>
      <c r="H166" s="16">
        <f t="shared" si="16"/>
        <v>0</v>
      </c>
      <c r="I166" s="16">
        <f t="shared" si="17"/>
        <v>0</v>
      </c>
      <c r="J166" s="17" t="e">
        <f t="shared" si="18"/>
        <v>#DIV/0!</v>
      </c>
      <c r="K166" s="17" t="e">
        <f t="shared" si="19"/>
        <v>#DIV/0!</v>
      </c>
      <c r="L166" s="18" t="e">
        <f>VLOOKUP(B166,'Tableau 6'!$A$2:$P$267,16,FALSE)</f>
        <v>#N/A</v>
      </c>
      <c r="M166" s="35" t="str">
        <f t="shared" si="20"/>
        <v/>
      </c>
      <c r="N166" s="35" t="str">
        <f t="shared" si="21"/>
        <v/>
      </c>
      <c r="O166" s="36" t="e">
        <f>HLOOKUP($Q$1,'Tableau 6'!$A$2:$P$267,B166,FALSE)</f>
        <v>#REF!</v>
      </c>
      <c r="P166" s="35" t="str">
        <f t="shared" si="22"/>
        <v/>
      </c>
      <c r="Q166" s="35" t="str">
        <f t="shared" si="23"/>
        <v/>
      </c>
    </row>
    <row r="167" spans="1:17" s="124" customFormat="1" ht="14.25" customHeight="1">
      <c r="A167" s="143" t="str">
        <f>IF('Values-Valeurs'!A164="","",'Values-Valeurs'!A164)</f>
        <v/>
      </c>
      <c r="B167" s="123" t="e">
        <f>VLOOKUP(A167,Variables!$A:$D,2,FALSE)</f>
        <v>#N/A</v>
      </c>
      <c r="C167" s="175" t="e">
        <f>VLOOKUP(A167,Variables!$A:$D,4,FALSE)</f>
        <v>#N/A</v>
      </c>
      <c r="D167" s="26">
        <f>'Values-Valeurs'!B164</f>
        <v>0</v>
      </c>
      <c r="E167" s="26">
        <f>'Values-Valeurs'!C164</f>
        <v>0</v>
      </c>
      <c r="F167" s="26">
        <f>'Values-Valeurs'!D164</f>
        <v>0</v>
      </c>
      <c r="G167" s="26">
        <f>'Values-Valeurs'!E164</f>
        <v>0</v>
      </c>
      <c r="H167" s="16">
        <f t="shared" si="16"/>
        <v>0</v>
      </c>
      <c r="I167" s="16">
        <f t="shared" si="17"/>
        <v>0</v>
      </c>
      <c r="J167" s="17" t="e">
        <f t="shared" si="18"/>
        <v>#DIV/0!</v>
      </c>
      <c r="K167" s="17" t="e">
        <f t="shared" si="19"/>
        <v>#DIV/0!</v>
      </c>
      <c r="L167" s="18" t="e">
        <f>VLOOKUP(B167,'Tableau 6'!$A$2:$P$267,16,FALSE)</f>
        <v>#N/A</v>
      </c>
      <c r="M167" s="35" t="str">
        <f t="shared" si="20"/>
        <v/>
      </c>
      <c r="N167" s="35" t="str">
        <f t="shared" si="21"/>
        <v/>
      </c>
      <c r="O167" s="36" t="e">
        <f>HLOOKUP($Q$1,'Tableau 6'!$A$2:$P$267,B167,FALSE)</f>
        <v>#REF!</v>
      </c>
      <c r="P167" s="35" t="str">
        <f t="shared" si="22"/>
        <v/>
      </c>
      <c r="Q167" s="35" t="str">
        <f t="shared" si="23"/>
        <v/>
      </c>
    </row>
    <row r="168" spans="1:17" s="124" customFormat="1" ht="14.25" customHeight="1">
      <c r="A168" s="143" t="str">
        <f>IF('Values-Valeurs'!A165="","",'Values-Valeurs'!A165)</f>
        <v/>
      </c>
      <c r="B168" s="123" t="e">
        <f>VLOOKUP(A168,Variables!$A:$D,2,FALSE)</f>
        <v>#N/A</v>
      </c>
      <c r="C168" s="175" t="e">
        <f>VLOOKUP(A168,Variables!$A:$D,4,FALSE)</f>
        <v>#N/A</v>
      </c>
      <c r="D168" s="26">
        <f>'Values-Valeurs'!B165</f>
        <v>0</v>
      </c>
      <c r="E168" s="26">
        <f>'Values-Valeurs'!C165</f>
        <v>0</v>
      </c>
      <c r="F168" s="26">
        <f>'Values-Valeurs'!D165</f>
        <v>0</v>
      </c>
      <c r="G168" s="26">
        <f>'Values-Valeurs'!E165</f>
        <v>0</v>
      </c>
      <c r="H168" s="16">
        <f t="shared" si="16"/>
        <v>0</v>
      </c>
      <c r="I168" s="16">
        <f t="shared" si="17"/>
        <v>0</v>
      </c>
      <c r="J168" s="17" t="e">
        <f t="shared" si="18"/>
        <v>#DIV/0!</v>
      </c>
      <c r="K168" s="17" t="e">
        <f t="shared" si="19"/>
        <v>#DIV/0!</v>
      </c>
      <c r="L168" s="18" t="e">
        <f>VLOOKUP(B168,'Tableau 6'!$A$2:$P$267,16,FALSE)</f>
        <v>#N/A</v>
      </c>
      <c r="M168" s="35" t="str">
        <f t="shared" si="20"/>
        <v/>
      </c>
      <c r="N168" s="35" t="str">
        <f t="shared" si="21"/>
        <v/>
      </c>
      <c r="O168" s="36" t="e">
        <f>HLOOKUP($Q$1,'Tableau 6'!$A$2:$P$267,B168,FALSE)</f>
        <v>#REF!</v>
      </c>
      <c r="P168" s="35" t="str">
        <f t="shared" si="22"/>
        <v/>
      </c>
      <c r="Q168" s="35" t="str">
        <f t="shared" si="23"/>
        <v/>
      </c>
    </row>
    <row r="169" spans="1:17" s="124" customFormat="1" ht="14.25" customHeight="1">
      <c r="A169" s="143" t="str">
        <f>IF('Values-Valeurs'!A166="","",'Values-Valeurs'!A166)</f>
        <v/>
      </c>
      <c r="B169" s="123" t="e">
        <f>VLOOKUP(A169,Variables!$A:$D,2,FALSE)</f>
        <v>#N/A</v>
      </c>
      <c r="C169" s="175" t="e">
        <f>VLOOKUP(A169,Variables!$A:$D,4,FALSE)</f>
        <v>#N/A</v>
      </c>
      <c r="D169" s="26">
        <f>'Values-Valeurs'!B166</f>
        <v>0</v>
      </c>
      <c r="E169" s="26">
        <f>'Values-Valeurs'!C166</f>
        <v>0</v>
      </c>
      <c r="F169" s="26">
        <f>'Values-Valeurs'!D166</f>
        <v>0</v>
      </c>
      <c r="G169" s="26">
        <f>'Values-Valeurs'!E166</f>
        <v>0</v>
      </c>
      <c r="H169" s="16">
        <f t="shared" si="16"/>
        <v>0</v>
      </c>
      <c r="I169" s="16">
        <f t="shared" si="17"/>
        <v>0</v>
      </c>
      <c r="J169" s="17" t="e">
        <f t="shared" si="18"/>
        <v>#DIV/0!</v>
      </c>
      <c r="K169" s="17" t="e">
        <f t="shared" si="19"/>
        <v>#DIV/0!</v>
      </c>
      <c r="L169" s="18" t="e">
        <f>VLOOKUP(B169,'Tableau 6'!$A$2:$P$267,16,FALSE)</f>
        <v>#N/A</v>
      </c>
      <c r="M169" s="35" t="str">
        <f t="shared" si="20"/>
        <v/>
      </c>
      <c r="N169" s="35" t="str">
        <f t="shared" si="21"/>
        <v/>
      </c>
      <c r="O169" s="36" t="e">
        <f>HLOOKUP($Q$1,'Tableau 6'!$A$2:$P$267,B169,FALSE)</f>
        <v>#REF!</v>
      </c>
      <c r="P169" s="35" t="str">
        <f t="shared" si="22"/>
        <v/>
      </c>
      <c r="Q169" s="35" t="str">
        <f t="shared" si="23"/>
        <v/>
      </c>
    </row>
    <row r="170" spans="1:17" s="124" customFormat="1" ht="14.25" customHeight="1">
      <c r="A170" s="143" t="str">
        <f>IF('Values-Valeurs'!A167="","",'Values-Valeurs'!A167)</f>
        <v/>
      </c>
      <c r="B170" s="123" t="e">
        <f>VLOOKUP(A170,Variables!$A:$D,2,FALSE)</f>
        <v>#N/A</v>
      </c>
      <c r="C170" s="175" t="e">
        <f>VLOOKUP(A170,Variables!$A:$D,4,FALSE)</f>
        <v>#N/A</v>
      </c>
      <c r="D170" s="26">
        <f>'Values-Valeurs'!B167</f>
        <v>0</v>
      </c>
      <c r="E170" s="26">
        <f>'Values-Valeurs'!C167</f>
        <v>0</v>
      </c>
      <c r="F170" s="26">
        <f>'Values-Valeurs'!D167</f>
        <v>0</v>
      </c>
      <c r="G170" s="26">
        <f>'Values-Valeurs'!E167</f>
        <v>0</v>
      </c>
      <c r="H170" s="16">
        <f t="shared" si="16"/>
        <v>0</v>
      </c>
      <c r="I170" s="16">
        <f t="shared" si="17"/>
        <v>0</v>
      </c>
      <c r="J170" s="17" t="e">
        <f t="shared" si="18"/>
        <v>#DIV/0!</v>
      </c>
      <c r="K170" s="17" t="e">
        <f t="shared" si="19"/>
        <v>#DIV/0!</v>
      </c>
      <c r="L170" s="18" t="e">
        <f>VLOOKUP(B170,'Tableau 6'!$A$2:$P$267,16,FALSE)</f>
        <v>#N/A</v>
      </c>
      <c r="M170" s="35" t="str">
        <f t="shared" si="20"/>
        <v/>
      </c>
      <c r="N170" s="35" t="str">
        <f t="shared" si="21"/>
        <v/>
      </c>
      <c r="O170" s="36" t="e">
        <f>HLOOKUP($Q$1,'Tableau 6'!$A$2:$P$267,B170,FALSE)</f>
        <v>#REF!</v>
      </c>
      <c r="P170" s="35" t="str">
        <f t="shared" si="22"/>
        <v/>
      </c>
      <c r="Q170" s="35" t="str">
        <f t="shared" si="23"/>
        <v/>
      </c>
    </row>
    <row r="171" spans="1:17" s="124" customFormat="1" ht="14.25" customHeight="1">
      <c r="A171" s="143" t="str">
        <f>IF('Values-Valeurs'!A168="","",'Values-Valeurs'!A168)</f>
        <v/>
      </c>
      <c r="B171" s="123" t="e">
        <f>VLOOKUP(A171,Variables!$A:$D,2,FALSE)</f>
        <v>#N/A</v>
      </c>
      <c r="C171" s="175" t="e">
        <f>VLOOKUP(A171,Variables!$A:$D,4,FALSE)</f>
        <v>#N/A</v>
      </c>
      <c r="D171" s="26">
        <f>'Values-Valeurs'!B168</f>
        <v>0</v>
      </c>
      <c r="E171" s="26">
        <f>'Values-Valeurs'!C168</f>
        <v>0</v>
      </c>
      <c r="F171" s="26">
        <f>'Values-Valeurs'!D168</f>
        <v>0</v>
      </c>
      <c r="G171" s="26">
        <f>'Values-Valeurs'!E168</f>
        <v>0</v>
      </c>
      <c r="H171" s="16">
        <f t="shared" si="16"/>
        <v>0</v>
      </c>
      <c r="I171" s="16">
        <f t="shared" si="17"/>
        <v>0</v>
      </c>
      <c r="J171" s="17" t="e">
        <f t="shared" si="18"/>
        <v>#DIV/0!</v>
      </c>
      <c r="K171" s="17" t="e">
        <f t="shared" si="19"/>
        <v>#DIV/0!</v>
      </c>
      <c r="L171" s="18" t="e">
        <f>VLOOKUP(B171,'Tableau 6'!$A$2:$P$267,16,FALSE)</f>
        <v>#N/A</v>
      </c>
      <c r="M171" s="35" t="str">
        <f t="shared" si="20"/>
        <v/>
      </c>
      <c r="N171" s="35" t="str">
        <f t="shared" si="21"/>
        <v/>
      </c>
      <c r="O171" s="36" t="e">
        <f>HLOOKUP($Q$1,'Tableau 6'!$A$2:$P$267,B171,FALSE)</f>
        <v>#REF!</v>
      </c>
      <c r="P171" s="35" t="str">
        <f t="shared" si="22"/>
        <v/>
      </c>
      <c r="Q171" s="35" t="str">
        <f t="shared" si="23"/>
        <v/>
      </c>
    </row>
    <row r="172" spans="1:17" s="124" customFormat="1" ht="14.25" customHeight="1">
      <c r="A172" s="143" t="str">
        <f>IF('Values-Valeurs'!A169="","",'Values-Valeurs'!A169)</f>
        <v/>
      </c>
      <c r="B172" s="123" t="e">
        <f>VLOOKUP(A172,Variables!$A:$D,2,FALSE)</f>
        <v>#N/A</v>
      </c>
      <c r="C172" s="175" t="e">
        <f>VLOOKUP(A172,Variables!$A:$D,4,FALSE)</f>
        <v>#N/A</v>
      </c>
      <c r="D172" s="26">
        <f>'Values-Valeurs'!B169</f>
        <v>0</v>
      </c>
      <c r="E172" s="26">
        <f>'Values-Valeurs'!C169</f>
        <v>0</v>
      </c>
      <c r="F172" s="26">
        <f>'Values-Valeurs'!D169</f>
        <v>0</v>
      </c>
      <c r="G172" s="26">
        <f>'Values-Valeurs'!E169</f>
        <v>0</v>
      </c>
      <c r="H172" s="16">
        <f t="shared" si="16"/>
        <v>0</v>
      </c>
      <c r="I172" s="16">
        <f t="shared" si="17"/>
        <v>0</v>
      </c>
      <c r="J172" s="17" t="e">
        <f t="shared" si="18"/>
        <v>#DIV/0!</v>
      </c>
      <c r="K172" s="17" t="e">
        <f t="shared" si="19"/>
        <v>#DIV/0!</v>
      </c>
      <c r="L172" s="18" t="e">
        <f>VLOOKUP(B172,'Tableau 6'!$A$2:$P$267,16,FALSE)</f>
        <v>#N/A</v>
      </c>
      <c r="M172" s="35" t="str">
        <f t="shared" si="20"/>
        <v/>
      </c>
      <c r="N172" s="35" t="str">
        <f t="shared" si="21"/>
        <v/>
      </c>
      <c r="O172" s="36" t="e">
        <f>HLOOKUP($Q$1,'Tableau 6'!$A$2:$P$267,B172,FALSE)</f>
        <v>#REF!</v>
      </c>
      <c r="P172" s="35" t="str">
        <f t="shared" si="22"/>
        <v/>
      </c>
      <c r="Q172" s="35" t="str">
        <f t="shared" si="23"/>
        <v/>
      </c>
    </row>
    <row r="173" spans="1:17" s="124" customFormat="1" ht="14.25" customHeight="1">
      <c r="A173" s="143" t="str">
        <f>IF('Values-Valeurs'!A170="","",'Values-Valeurs'!A170)</f>
        <v/>
      </c>
      <c r="B173" s="123" t="e">
        <f>VLOOKUP(A173,Variables!$A:$D,2,FALSE)</f>
        <v>#N/A</v>
      </c>
      <c r="C173" s="175" t="e">
        <f>VLOOKUP(A173,Variables!$A:$D,4,FALSE)</f>
        <v>#N/A</v>
      </c>
      <c r="D173" s="26">
        <f>'Values-Valeurs'!B170</f>
        <v>0</v>
      </c>
      <c r="E173" s="26">
        <f>'Values-Valeurs'!C170</f>
        <v>0</v>
      </c>
      <c r="F173" s="26">
        <f>'Values-Valeurs'!D170</f>
        <v>0</v>
      </c>
      <c r="G173" s="26">
        <f>'Values-Valeurs'!E170</f>
        <v>0</v>
      </c>
      <c r="H173" s="16">
        <f t="shared" si="16"/>
        <v>0</v>
      </c>
      <c r="I173" s="16">
        <f t="shared" si="17"/>
        <v>0</v>
      </c>
      <c r="J173" s="17" t="e">
        <f t="shared" si="18"/>
        <v>#DIV/0!</v>
      </c>
      <c r="K173" s="17" t="e">
        <f t="shared" si="19"/>
        <v>#DIV/0!</v>
      </c>
      <c r="L173" s="18" t="e">
        <f>VLOOKUP(B173,'Tableau 6'!$A$2:$P$267,16,FALSE)</f>
        <v>#N/A</v>
      </c>
      <c r="M173" s="35" t="str">
        <f t="shared" si="20"/>
        <v/>
      </c>
      <c r="N173" s="35" t="str">
        <f t="shared" si="21"/>
        <v/>
      </c>
      <c r="O173" s="36" t="e">
        <f>HLOOKUP($Q$1,'Tableau 6'!$A$2:$P$267,B173,FALSE)</f>
        <v>#REF!</v>
      </c>
      <c r="P173" s="35" t="str">
        <f t="shared" si="22"/>
        <v/>
      </c>
      <c r="Q173" s="35" t="str">
        <f t="shared" si="23"/>
        <v/>
      </c>
    </row>
    <row r="174" spans="1:17" s="124" customFormat="1" ht="14.25" customHeight="1">
      <c r="A174" s="143" t="str">
        <f>IF('Values-Valeurs'!A171="","",'Values-Valeurs'!A171)</f>
        <v/>
      </c>
      <c r="B174" s="123" t="e">
        <f>VLOOKUP(A174,Variables!$A:$D,2,FALSE)</f>
        <v>#N/A</v>
      </c>
      <c r="C174" s="175" t="e">
        <f>VLOOKUP(A174,Variables!$A:$D,4,FALSE)</f>
        <v>#N/A</v>
      </c>
      <c r="D174" s="26">
        <f>'Values-Valeurs'!B171</f>
        <v>0</v>
      </c>
      <c r="E174" s="26">
        <f>'Values-Valeurs'!C171</f>
        <v>0</v>
      </c>
      <c r="F174" s="26">
        <f>'Values-Valeurs'!D171</f>
        <v>0</v>
      </c>
      <c r="G174" s="26">
        <f>'Values-Valeurs'!E171</f>
        <v>0</v>
      </c>
      <c r="H174" s="16">
        <f t="shared" si="16"/>
        <v>0</v>
      </c>
      <c r="I174" s="16">
        <f t="shared" si="17"/>
        <v>0</v>
      </c>
      <c r="J174" s="17" t="e">
        <f t="shared" si="18"/>
        <v>#DIV/0!</v>
      </c>
      <c r="K174" s="17" t="e">
        <f t="shared" si="19"/>
        <v>#DIV/0!</v>
      </c>
      <c r="L174" s="18" t="e">
        <f>VLOOKUP(B174,'Tableau 6'!$A$2:$P$267,16,FALSE)</f>
        <v>#N/A</v>
      </c>
      <c r="M174" s="35" t="str">
        <f t="shared" si="20"/>
        <v/>
      </c>
      <c r="N174" s="35" t="str">
        <f t="shared" si="21"/>
        <v/>
      </c>
      <c r="O174" s="36" t="e">
        <f>HLOOKUP($Q$1,'Tableau 6'!$A$2:$P$267,B174,FALSE)</f>
        <v>#REF!</v>
      </c>
      <c r="P174" s="35" t="str">
        <f t="shared" si="22"/>
        <v/>
      </c>
      <c r="Q174" s="35" t="str">
        <f t="shared" si="23"/>
        <v/>
      </c>
    </row>
    <row r="175" spans="1:17" s="124" customFormat="1" ht="14.25" customHeight="1">
      <c r="A175" s="143" t="str">
        <f>IF('Values-Valeurs'!A172="","",'Values-Valeurs'!A172)</f>
        <v/>
      </c>
      <c r="B175" s="123" t="e">
        <f>VLOOKUP(A175,Variables!$A:$D,2,FALSE)</f>
        <v>#N/A</v>
      </c>
      <c r="C175" s="175" t="e">
        <f>VLOOKUP(A175,Variables!$A:$D,4,FALSE)</f>
        <v>#N/A</v>
      </c>
      <c r="D175" s="26">
        <f>'Values-Valeurs'!B172</f>
        <v>0</v>
      </c>
      <c r="E175" s="26">
        <f>'Values-Valeurs'!C172</f>
        <v>0</v>
      </c>
      <c r="F175" s="26">
        <f>'Values-Valeurs'!D172</f>
        <v>0</v>
      </c>
      <c r="G175" s="26">
        <f>'Values-Valeurs'!E172</f>
        <v>0</v>
      </c>
      <c r="H175" s="16">
        <f t="shared" si="16"/>
        <v>0</v>
      </c>
      <c r="I175" s="16">
        <f t="shared" si="17"/>
        <v>0</v>
      </c>
      <c r="J175" s="17" t="e">
        <f t="shared" si="18"/>
        <v>#DIV/0!</v>
      </c>
      <c r="K175" s="17" t="e">
        <f t="shared" si="19"/>
        <v>#DIV/0!</v>
      </c>
      <c r="L175" s="18" t="e">
        <f>VLOOKUP(B175,'Tableau 6'!$A$2:$P$267,16,FALSE)</f>
        <v>#N/A</v>
      </c>
      <c r="M175" s="35" t="str">
        <f t="shared" si="20"/>
        <v/>
      </c>
      <c r="N175" s="35" t="str">
        <f t="shared" si="21"/>
        <v/>
      </c>
      <c r="O175" s="36" t="e">
        <f>HLOOKUP($Q$1,'Tableau 6'!$A$2:$P$267,B175,FALSE)</f>
        <v>#REF!</v>
      </c>
      <c r="P175" s="35" t="str">
        <f t="shared" si="22"/>
        <v/>
      </c>
      <c r="Q175" s="35" t="str">
        <f t="shared" si="23"/>
        <v/>
      </c>
    </row>
    <row r="176" spans="1:17" s="124" customFormat="1" ht="14.25" customHeight="1">
      <c r="A176" s="143" t="str">
        <f>IF('Values-Valeurs'!A173="","",'Values-Valeurs'!A173)</f>
        <v/>
      </c>
      <c r="B176" s="123" t="e">
        <f>VLOOKUP(A176,Variables!$A:$D,2,FALSE)</f>
        <v>#N/A</v>
      </c>
      <c r="C176" s="175" t="e">
        <f>VLOOKUP(A176,Variables!$A:$D,4,FALSE)</f>
        <v>#N/A</v>
      </c>
      <c r="D176" s="26">
        <f>'Values-Valeurs'!B173</f>
        <v>0</v>
      </c>
      <c r="E176" s="26">
        <f>'Values-Valeurs'!C173</f>
        <v>0</v>
      </c>
      <c r="F176" s="26">
        <f>'Values-Valeurs'!D173</f>
        <v>0</v>
      </c>
      <c r="G176" s="26">
        <f>'Values-Valeurs'!E173</f>
        <v>0</v>
      </c>
      <c r="H176" s="16">
        <f t="shared" si="16"/>
        <v>0</v>
      </c>
      <c r="I176" s="16">
        <f t="shared" si="17"/>
        <v>0</v>
      </c>
      <c r="J176" s="17" t="e">
        <f t="shared" si="18"/>
        <v>#DIV/0!</v>
      </c>
      <c r="K176" s="17" t="e">
        <f t="shared" si="19"/>
        <v>#DIV/0!</v>
      </c>
      <c r="L176" s="18" t="e">
        <f>VLOOKUP(B176,'Tableau 6'!$A$2:$P$267,16,FALSE)</f>
        <v>#N/A</v>
      </c>
      <c r="M176" s="35" t="str">
        <f t="shared" si="20"/>
        <v/>
      </c>
      <c r="N176" s="35" t="str">
        <f t="shared" si="21"/>
        <v/>
      </c>
      <c r="O176" s="36" t="e">
        <f>HLOOKUP($Q$1,'Tableau 6'!$A$2:$P$267,B176,FALSE)</f>
        <v>#REF!</v>
      </c>
      <c r="P176" s="35" t="str">
        <f t="shared" si="22"/>
        <v/>
      </c>
      <c r="Q176" s="35" t="str">
        <f t="shared" si="23"/>
        <v/>
      </c>
    </row>
    <row r="177" spans="1:17" s="124" customFormat="1" ht="14.25" customHeight="1">
      <c r="A177" s="143" t="str">
        <f>IF('Values-Valeurs'!A174="","",'Values-Valeurs'!A174)</f>
        <v/>
      </c>
      <c r="B177" s="123" t="e">
        <f>VLOOKUP(A177,Variables!$A:$D,2,FALSE)</f>
        <v>#N/A</v>
      </c>
      <c r="C177" s="175" t="e">
        <f>VLOOKUP(A177,Variables!$A:$D,4,FALSE)</f>
        <v>#N/A</v>
      </c>
      <c r="D177" s="26">
        <f>'Values-Valeurs'!B174</f>
        <v>0</v>
      </c>
      <c r="E177" s="26">
        <f>'Values-Valeurs'!C174</f>
        <v>0</v>
      </c>
      <c r="F177" s="26">
        <f>'Values-Valeurs'!D174</f>
        <v>0</v>
      </c>
      <c r="G177" s="26">
        <f>'Values-Valeurs'!E174</f>
        <v>0</v>
      </c>
      <c r="H177" s="16">
        <f t="shared" si="16"/>
        <v>0</v>
      </c>
      <c r="I177" s="16">
        <f t="shared" si="17"/>
        <v>0</v>
      </c>
      <c r="J177" s="17" t="e">
        <f t="shared" si="18"/>
        <v>#DIV/0!</v>
      </c>
      <c r="K177" s="17" t="e">
        <f t="shared" si="19"/>
        <v>#DIV/0!</v>
      </c>
      <c r="L177" s="18" t="e">
        <f>VLOOKUP(B177,'Tableau 6'!$A$2:$P$267,16,FALSE)</f>
        <v>#N/A</v>
      </c>
      <c r="M177" s="35" t="str">
        <f t="shared" si="20"/>
        <v/>
      </c>
      <c r="N177" s="35" t="str">
        <f t="shared" si="21"/>
        <v/>
      </c>
      <c r="O177" s="36" t="e">
        <f>HLOOKUP($Q$1,'Tableau 6'!$A$2:$P$267,B177,FALSE)</f>
        <v>#REF!</v>
      </c>
      <c r="P177" s="35" t="str">
        <f t="shared" si="22"/>
        <v/>
      </c>
      <c r="Q177" s="35" t="str">
        <f t="shared" si="23"/>
        <v/>
      </c>
    </row>
    <row r="178" spans="1:17" s="124" customFormat="1" ht="14.25" customHeight="1">
      <c r="A178" s="143" t="str">
        <f>IF('Values-Valeurs'!A175="","",'Values-Valeurs'!A175)</f>
        <v/>
      </c>
      <c r="B178" s="123" t="e">
        <f>VLOOKUP(A178,Variables!$A:$D,2,FALSE)</f>
        <v>#N/A</v>
      </c>
      <c r="C178" s="175" t="e">
        <f>VLOOKUP(A178,Variables!$A:$D,4,FALSE)</f>
        <v>#N/A</v>
      </c>
      <c r="D178" s="26">
        <f>'Values-Valeurs'!B175</f>
        <v>0</v>
      </c>
      <c r="E178" s="26">
        <f>'Values-Valeurs'!C175</f>
        <v>0</v>
      </c>
      <c r="F178" s="26">
        <f>'Values-Valeurs'!D175</f>
        <v>0</v>
      </c>
      <c r="G178" s="26">
        <f>'Values-Valeurs'!E175</f>
        <v>0</v>
      </c>
      <c r="H178" s="16">
        <f t="shared" si="16"/>
        <v>0</v>
      </c>
      <c r="I178" s="16">
        <f t="shared" si="17"/>
        <v>0</v>
      </c>
      <c r="J178" s="17" t="e">
        <f t="shared" si="18"/>
        <v>#DIV/0!</v>
      </c>
      <c r="K178" s="17" t="e">
        <f t="shared" si="19"/>
        <v>#DIV/0!</v>
      </c>
      <c r="L178" s="18" t="e">
        <f>VLOOKUP(B178,'Tableau 6'!$A$2:$P$267,16,FALSE)</f>
        <v>#N/A</v>
      </c>
      <c r="M178" s="35" t="str">
        <f t="shared" si="20"/>
        <v/>
      </c>
      <c r="N178" s="35" t="str">
        <f t="shared" si="21"/>
        <v/>
      </c>
      <c r="O178" s="36" t="e">
        <f>HLOOKUP($Q$1,'Tableau 6'!$A$2:$P$267,B178,FALSE)</f>
        <v>#REF!</v>
      </c>
      <c r="P178" s="35" t="str">
        <f t="shared" si="22"/>
        <v/>
      </c>
      <c r="Q178" s="35" t="str">
        <f t="shared" si="23"/>
        <v/>
      </c>
    </row>
    <row r="179" spans="1:17" s="124" customFormat="1" ht="14.25" customHeight="1">
      <c r="A179" s="143" t="str">
        <f>IF('Values-Valeurs'!A176="","",'Values-Valeurs'!A176)</f>
        <v/>
      </c>
      <c r="B179" s="123" t="e">
        <f>VLOOKUP(A179,Variables!$A:$D,2,FALSE)</f>
        <v>#N/A</v>
      </c>
      <c r="C179" s="175" t="e">
        <f>VLOOKUP(A179,Variables!$A:$D,4,FALSE)</f>
        <v>#N/A</v>
      </c>
      <c r="D179" s="26">
        <f>'Values-Valeurs'!B176</f>
        <v>0</v>
      </c>
      <c r="E179" s="26">
        <f>'Values-Valeurs'!C176</f>
        <v>0</v>
      </c>
      <c r="F179" s="26">
        <f>'Values-Valeurs'!D176</f>
        <v>0</v>
      </c>
      <c r="G179" s="26">
        <f>'Values-Valeurs'!E176</f>
        <v>0</v>
      </c>
      <c r="H179" s="16">
        <f t="shared" si="16"/>
        <v>0</v>
      </c>
      <c r="I179" s="16">
        <f t="shared" si="17"/>
        <v>0</v>
      </c>
      <c r="J179" s="17" t="e">
        <f t="shared" si="18"/>
        <v>#DIV/0!</v>
      </c>
      <c r="K179" s="17" t="e">
        <f t="shared" si="19"/>
        <v>#DIV/0!</v>
      </c>
      <c r="L179" s="18" t="e">
        <f>VLOOKUP(B179,'Tableau 6'!$A$2:$P$267,16,FALSE)</f>
        <v>#N/A</v>
      </c>
      <c r="M179" s="35" t="str">
        <f t="shared" si="20"/>
        <v/>
      </c>
      <c r="N179" s="35" t="str">
        <f t="shared" si="21"/>
        <v/>
      </c>
      <c r="O179" s="36" t="e">
        <f>HLOOKUP($Q$1,'Tableau 6'!$A$2:$P$267,B179,FALSE)</f>
        <v>#REF!</v>
      </c>
      <c r="P179" s="35" t="str">
        <f t="shared" si="22"/>
        <v/>
      </c>
      <c r="Q179" s="35" t="str">
        <f t="shared" si="23"/>
        <v/>
      </c>
    </row>
    <row r="180" spans="1:17" s="124" customFormat="1" ht="14.25" customHeight="1">
      <c r="A180" s="143" t="str">
        <f>IF('Values-Valeurs'!A177="","",'Values-Valeurs'!A177)</f>
        <v/>
      </c>
      <c r="B180" s="123" t="e">
        <f>VLOOKUP(A180,Variables!$A:$D,2,FALSE)</f>
        <v>#N/A</v>
      </c>
      <c r="C180" s="175" t="e">
        <f>VLOOKUP(A180,Variables!$A:$D,4,FALSE)</f>
        <v>#N/A</v>
      </c>
      <c r="D180" s="26">
        <f>'Values-Valeurs'!B177</f>
        <v>0</v>
      </c>
      <c r="E180" s="26">
        <f>'Values-Valeurs'!C177</f>
        <v>0</v>
      </c>
      <c r="F180" s="26">
        <f>'Values-Valeurs'!D177</f>
        <v>0</v>
      </c>
      <c r="G180" s="26">
        <f>'Values-Valeurs'!E177</f>
        <v>0</v>
      </c>
      <c r="H180" s="16">
        <f t="shared" si="16"/>
        <v>0</v>
      </c>
      <c r="I180" s="16">
        <f t="shared" si="17"/>
        <v>0</v>
      </c>
      <c r="J180" s="17" t="e">
        <f t="shared" si="18"/>
        <v>#DIV/0!</v>
      </c>
      <c r="K180" s="17" t="e">
        <f t="shared" si="19"/>
        <v>#DIV/0!</v>
      </c>
      <c r="L180" s="18" t="e">
        <f>VLOOKUP(B180,'Tableau 6'!$A$2:$P$267,16,FALSE)</f>
        <v>#N/A</v>
      </c>
      <c r="M180" s="35" t="str">
        <f t="shared" si="20"/>
        <v/>
      </c>
      <c r="N180" s="35" t="str">
        <f t="shared" si="21"/>
        <v/>
      </c>
      <c r="O180" s="36" t="e">
        <f>HLOOKUP($Q$1,'Tableau 6'!$A$2:$P$267,B180,FALSE)</f>
        <v>#REF!</v>
      </c>
      <c r="P180" s="35" t="str">
        <f t="shared" si="22"/>
        <v/>
      </c>
      <c r="Q180" s="35" t="str">
        <f t="shared" si="23"/>
        <v/>
      </c>
    </row>
    <row r="181" spans="1:17" s="124" customFormat="1" ht="14.25" customHeight="1">
      <c r="A181" s="143" t="str">
        <f>IF('Values-Valeurs'!A178="","",'Values-Valeurs'!A178)</f>
        <v/>
      </c>
      <c r="B181" s="123" t="e">
        <f>VLOOKUP(A181,Variables!$A:$D,2,FALSE)</f>
        <v>#N/A</v>
      </c>
      <c r="C181" s="175" t="e">
        <f>VLOOKUP(A181,Variables!$A:$D,4,FALSE)</f>
        <v>#N/A</v>
      </c>
      <c r="D181" s="26">
        <f>'Values-Valeurs'!B178</f>
        <v>0</v>
      </c>
      <c r="E181" s="26">
        <f>'Values-Valeurs'!C178</f>
        <v>0</v>
      </c>
      <c r="F181" s="26">
        <f>'Values-Valeurs'!D178</f>
        <v>0</v>
      </c>
      <c r="G181" s="26">
        <f>'Values-Valeurs'!E178</f>
        <v>0</v>
      </c>
      <c r="H181" s="16">
        <f t="shared" si="16"/>
        <v>0</v>
      </c>
      <c r="I181" s="16">
        <f t="shared" si="17"/>
        <v>0</v>
      </c>
      <c r="J181" s="17" t="e">
        <f t="shared" si="18"/>
        <v>#DIV/0!</v>
      </c>
      <c r="K181" s="17" t="e">
        <f t="shared" si="19"/>
        <v>#DIV/0!</v>
      </c>
      <c r="L181" s="18" t="e">
        <f>VLOOKUP(B181,'Tableau 6'!$A$2:$P$267,16,FALSE)</f>
        <v>#N/A</v>
      </c>
      <c r="M181" s="35" t="str">
        <f t="shared" si="20"/>
        <v/>
      </c>
      <c r="N181" s="35" t="str">
        <f t="shared" si="21"/>
        <v/>
      </c>
      <c r="O181" s="36" t="e">
        <f>HLOOKUP($Q$1,'Tableau 6'!$A$2:$P$267,B181,FALSE)</f>
        <v>#REF!</v>
      </c>
      <c r="P181" s="35" t="str">
        <f t="shared" si="22"/>
        <v/>
      </c>
      <c r="Q181" s="35" t="str">
        <f t="shared" si="23"/>
        <v/>
      </c>
    </row>
    <row r="182" spans="1:17" s="124" customFormat="1" ht="14.25" customHeight="1">
      <c r="A182" s="143" t="str">
        <f>IF('Values-Valeurs'!A179="","",'Values-Valeurs'!A179)</f>
        <v/>
      </c>
      <c r="B182" s="123" t="e">
        <f>VLOOKUP(A182,Variables!$A:$D,2,FALSE)</f>
        <v>#N/A</v>
      </c>
      <c r="C182" s="175" t="e">
        <f>VLOOKUP(A182,Variables!$A:$D,4,FALSE)</f>
        <v>#N/A</v>
      </c>
      <c r="D182" s="26">
        <f>'Values-Valeurs'!B179</f>
        <v>0</v>
      </c>
      <c r="E182" s="26">
        <f>'Values-Valeurs'!C179</f>
        <v>0</v>
      </c>
      <c r="F182" s="26">
        <f>'Values-Valeurs'!D179</f>
        <v>0</v>
      </c>
      <c r="G182" s="26">
        <f>'Values-Valeurs'!E179</f>
        <v>0</v>
      </c>
      <c r="H182" s="16">
        <f t="shared" si="16"/>
        <v>0</v>
      </c>
      <c r="I182" s="16">
        <f t="shared" si="17"/>
        <v>0</v>
      </c>
      <c r="J182" s="17" t="e">
        <f t="shared" si="18"/>
        <v>#DIV/0!</v>
      </c>
      <c r="K182" s="17" t="e">
        <f t="shared" si="19"/>
        <v>#DIV/0!</v>
      </c>
      <c r="L182" s="18" t="e">
        <f>VLOOKUP(B182,'Tableau 6'!$A$2:$P$267,16,FALSE)</f>
        <v>#N/A</v>
      </c>
      <c r="M182" s="35" t="str">
        <f t="shared" si="20"/>
        <v/>
      </c>
      <c r="N182" s="35" t="str">
        <f t="shared" si="21"/>
        <v/>
      </c>
      <c r="O182" s="36" t="e">
        <f>HLOOKUP($Q$1,'Tableau 6'!$A$2:$P$267,B182,FALSE)</f>
        <v>#REF!</v>
      </c>
      <c r="P182" s="35" t="str">
        <f t="shared" si="22"/>
        <v/>
      </c>
      <c r="Q182" s="35" t="str">
        <f t="shared" si="23"/>
        <v/>
      </c>
    </row>
    <row r="183" spans="1:17" s="124" customFormat="1" ht="14.25" customHeight="1">
      <c r="A183" s="143" t="str">
        <f>IF('Values-Valeurs'!A180="","",'Values-Valeurs'!A180)</f>
        <v/>
      </c>
      <c r="B183" s="123" t="e">
        <f>VLOOKUP(A183,Variables!$A:$D,2,FALSE)</f>
        <v>#N/A</v>
      </c>
      <c r="C183" s="175" t="e">
        <f>VLOOKUP(A183,Variables!$A:$D,4,FALSE)</f>
        <v>#N/A</v>
      </c>
      <c r="D183" s="26">
        <f>'Values-Valeurs'!B180</f>
        <v>0</v>
      </c>
      <c r="E183" s="26">
        <f>'Values-Valeurs'!C180</f>
        <v>0</v>
      </c>
      <c r="F183" s="26">
        <f>'Values-Valeurs'!D180</f>
        <v>0</v>
      </c>
      <c r="G183" s="26">
        <f>'Values-Valeurs'!E180</f>
        <v>0</v>
      </c>
      <c r="H183" s="16">
        <f t="shared" si="16"/>
        <v>0</v>
      </c>
      <c r="I183" s="16">
        <f t="shared" si="17"/>
        <v>0</v>
      </c>
      <c r="J183" s="17" t="e">
        <f t="shared" si="18"/>
        <v>#DIV/0!</v>
      </c>
      <c r="K183" s="17" t="e">
        <f t="shared" si="19"/>
        <v>#DIV/0!</v>
      </c>
      <c r="L183" s="18" t="e">
        <f>VLOOKUP(B183,'Tableau 6'!$A$2:$P$267,16,FALSE)</f>
        <v>#N/A</v>
      </c>
      <c r="M183" s="35" t="str">
        <f t="shared" si="20"/>
        <v/>
      </c>
      <c r="N183" s="35" t="str">
        <f t="shared" si="21"/>
        <v/>
      </c>
      <c r="O183" s="36" t="e">
        <f>HLOOKUP($Q$1,'Tableau 6'!$A$2:$P$267,B183,FALSE)</f>
        <v>#REF!</v>
      </c>
      <c r="P183" s="35" t="str">
        <f t="shared" si="22"/>
        <v/>
      </c>
      <c r="Q183" s="35" t="str">
        <f t="shared" si="23"/>
        <v/>
      </c>
    </row>
    <row r="184" spans="1:17" s="124" customFormat="1" ht="14.25" customHeight="1">
      <c r="A184" s="143" t="str">
        <f>IF('Values-Valeurs'!A181="","",'Values-Valeurs'!A181)</f>
        <v/>
      </c>
      <c r="B184" s="123" t="e">
        <f>VLOOKUP(A184,Variables!$A:$D,2,FALSE)</f>
        <v>#N/A</v>
      </c>
      <c r="C184" s="175" t="e">
        <f>VLOOKUP(A184,Variables!$A:$D,4,FALSE)</f>
        <v>#N/A</v>
      </c>
      <c r="D184" s="26">
        <f>'Values-Valeurs'!B181</f>
        <v>0</v>
      </c>
      <c r="E184" s="26">
        <f>'Values-Valeurs'!C181</f>
        <v>0</v>
      </c>
      <c r="F184" s="26">
        <f>'Values-Valeurs'!D181</f>
        <v>0</v>
      </c>
      <c r="G184" s="26">
        <f>'Values-Valeurs'!E181</f>
        <v>0</v>
      </c>
      <c r="H184" s="16">
        <f t="shared" si="16"/>
        <v>0</v>
      </c>
      <c r="I184" s="16">
        <f t="shared" si="17"/>
        <v>0</v>
      </c>
      <c r="J184" s="17" t="e">
        <f t="shared" si="18"/>
        <v>#DIV/0!</v>
      </c>
      <c r="K184" s="17" t="e">
        <f t="shared" si="19"/>
        <v>#DIV/0!</v>
      </c>
      <c r="L184" s="18" t="e">
        <f>VLOOKUP(B184,'Tableau 6'!$A$2:$P$267,16,FALSE)</f>
        <v>#N/A</v>
      </c>
      <c r="M184" s="35" t="str">
        <f t="shared" si="20"/>
        <v/>
      </c>
      <c r="N184" s="35" t="str">
        <f t="shared" si="21"/>
        <v/>
      </c>
      <c r="O184" s="36" t="e">
        <f>HLOOKUP($Q$1,'Tableau 6'!$A$2:$P$267,B184,FALSE)</f>
        <v>#REF!</v>
      </c>
      <c r="P184" s="35" t="str">
        <f t="shared" si="22"/>
        <v/>
      </c>
      <c r="Q184" s="35" t="str">
        <f t="shared" si="23"/>
        <v/>
      </c>
    </row>
    <row r="185" spans="1:17" s="124" customFormat="1" ht="14.25" customHeight="1">
      <c r="A185" s="143" t="str">
        <f>IF('Values-Valeurs'!A182="","",'Values-Valeurs'!A182)</f>
        <v/>
      </c>
      <c r="B185" s="123" t="e">
        <f>VLOOKUP(A185,Variables!$A:$D,2,FALSE)</f>
        <v>#N/A</v>
      </c>
      <c r="C185" s="175" t="e">
        <f>VLOOKUP(A185,Variables!$A:$D,4,FALSE)</f>
        <v>#N/A</v>
      </c>
      <c r="D185" s="26">
        <f>'Values-Valeurs'!B182</f>
        <v>0</v>
      </c>
      <c r="E185" s="26">
        <f>'Values-Valeurs'!C182</f>
        <v>0</v>
      </c>
      <c r="F185" s="26">
        <f>'Values-Valeurs'!D182</f>
        <v>0</v>
      </c>
      <c r="G185" s="26">
        <f>'Values-Valeurs'!E182</f>
        <v>0</v>
      </c>
      <c r="H185" s="16">
        <f t="shared" si="16"/>
        <v>0</v>
      </c>
      <c r="I185" s="16">
        <f t="shared" si="17"/>
        <v>0</v>
      </c>
      <c r="J185" s="17" t="e">
        <f t="shared" si="18"/>
        <v>#DIV/0!</v>
      </c>
      <c r="K185" s="17" t="e">
        <f t="shared" si="19"/>
        <v>#DIV/0!</v>
      </c>
      <c r="L185" s="18" t="e">
        <f>VLOOKUP(B185,'Tableau 6'!$A$2:$P$267,16,FALSE)</f>
        <v>#N/A</v>
      </c>
      <c r="M185" s="35" t="str">
        <f t="shared" si="20"/>
        <v/>
      </c>
      <c r="N185" s="35" t="str">
        <f t="shared" si="21"/>
        <v/>
      </c>
      <c r="O185" s="36" t="e">
        <f>HLOOKUP($Q$1,'Tableau 6'!$A$2:$P$267,B185,FALSE)</f>
        <v>#REF!</v>
      </c>
      <c r="P185" s="35" t="str">
        <f t="shared" si="22"/>
        <v/>
      </c>
      <c r="Q185" s="35" t="str">
        <f t="shared" si="23"/>
        <v/>
      </c>
    </row>
    <row r="186" spans="1:17" s="124" customFormat="1" ht="14.25" customHeight="1">
      <c r="A186" s="143" t="str">
        <f>IF('Values-Valeurs'!A183="","",'Values-Valeurs'!A183)</f>
        <v/>
      </c>
      <c r="B186" s="123" t="e">
        <f>VLOOKUP(A186,Variables!$A:$D,2,FALSE)</f>
        <v>#N/A</v>
      </c>
      <c r="C186" s="175" t="e">
        <f>VLOOKUP(A186,Variables!$A:$D,4,FALSE)</f>
        <v>#N/A</v>
      </c>
      <c r="D186" s="26">
        <f>'Values-Valeurs'!B183</f>
        <v>0</v>
      </c>
      <c r="E186" s="26">
        <f>'Values-Valeurs'!C183</f>
        <v>0</v>
      </c>
      <c r="F186" s="26">
        <f>'Values-Valeurs'!D183</f>
        <v>0</v>
      </c>
      <c r="G186" s="26">
        <f>'Values-Valeurs'!E183</f>
        <v>0</v>
      </c>
      <c r="H186" s="16">
        <f t="shared" si="16"/>
        <v>0</v>
      </c>
      <c r="I186" s="16">
        <f t="shared" si="17"/>
        <v>0</v>
      </c>
      <c r="J186" s="17" t="e">
        <f t="shared" si="18"/>
        <v>#DIV/0!</v>
      </c>
      <c r="K186" s="17" t="e">
        <f t="shared" si="19"/>
        <v>#DIV/0!</v>
      </c>
      <c r="L186" s="18" t="e">
        <f>VLOOKUP(B186,'Tableau 6'!$A$2:$P$267,16,FALSE)</f>
        <v>#N/A</v>
      </c>
      <c r="M186" s="35" t="str">
        <f t="shared" si="20"/>
        <v/>
      </c>
      <c r="N186" s="35" t="str">
        <f t="shared" si="21"/>
        <v/>
      </c>
      <c r="O186" s="36" t="e">
        <f>HLOOKUP($Q$1,'Tableau 6'!$A$2:$P$267,B186,FALSE)</f>
        <v>#REF!</v>
      </c>
      <c r="P186" s="35" t="str">
        <f t="shared" si="22"/>
        <v/>
      </c>
      <c r="Q186" s="35" t="str">
        <f t="shared" si="23"/>
        <v/>
      </c>
    </row>
    <row r="187" spans="1:17" s="124" customFormat="1" ht="14.25" customHeight="1">
      <c r="A187" s="143" t="str">
        <f>IF('Values-Valeurs'!A184="","",'Values-Valeurs'!A184)</f>
        <v/>
      </c>
      <c r="B187" s="123" t="e">
        <f>VLOOKUP(A187,Variables!$A:$D,2,FALSE)</f>
        <v>#N/A</v>
      </c>
      <c r="C187" s="175" t="e">
        <f>VLOOKUP(A187,Variables!$A:$D,4,FALSE)</f>
        <v>#N/A</v>
      </c>
      <c r="D187" s="26">
        <f>'Values-Valeurs'!B184</f>
        <v>0</v>
      </c>
      <c r="E187" s="26">
        <f>'Values-Valeurs'!C184</f>
        <v>0</v>
      </c>
      <c r="F187" s="26">
        <f>'Values-Valeurs'!D184</f>
        <v>0</v>
      </c>
      <c r="G187" s="26">
        <f>'Values-Valeurs'!E184</f>
        <v>0</v>
      </c>
      <c r="H187" s="16">
        <f t="shared" si="16"/>
        <v>0</v>
      </c>
      <c r="I187" s="16">
        <f t="shared" si="17"/>
        <v>0</v>
      </c>
      <c r="J187" s="17" t="e">
        <f t="shared" si="18"/>
        <v>#DIV/0!</v>
      </c>
      <c r="K187" s="17" t="e">
        <f t="shared" si="19"/>
        <v>#DIV/0!</v>
      </c>
      <c r="L187" s="18" t="e">
        <f>VLOOKUP(B187,'Tableau 6'!$A$2:$P$267,16,FALSE)</f>
        <v>#N/A</v>
      </c>
      <c r="M187" s="35" t="str">
        <f t="shared" si="20"/>
        <v/>
      </c>
      <c r="N187" s="35" t="str">
        <f t="shared" si="21"/>
        <v/>
      </c>
      <c r="O187" s="36" t="e">
        <f>HLOOKUP($Q$1,'Tableau 6'!$A$2:$P$267,B187,FALSE)</f>
        <v>#REF!</v>
      </c>
      <c r="P187" s="35" t="str">
        <f t="shared" si="22"/>
        <v/>
      </c>
      <c r="Q187" s="35" t="str">
        <f t="shared" si="23"/>
        <v/>
      </c>
    </row>
    <row r="188" spans="1:17" s="124" customFormat="1" ht="14.25" customHeight="1">
      <c r="A188" s="143" t="str">
        <f>IF('Values-Valeurs'!A185="","",'Values-Valeurs'!A185)</f>
        <v/>
      </c>
      <c r="B188" s="123" t="e">
        <f>VLOOKUP(A188,Variables!$A:$D,2,FALSE)</f>
        <v>#N/A</v>
      </c>
      <c r="C188" s="175" t="e">
        <f>VLOOKUP(A188,Variables!$A:$D,4,FALSE)</f>
        <v>#N/A</v>
      </c>
      <c r="D188" s="26">
        <f>'Values-Valeurs'!B185</f>
        <v>0</v>
      </c>
      <c r="E188" s="26">
        <f>'Values-Valeurs'!C185</f>
        <v>0</v>
      </c>
      <c r="F188" s="26">
        <f>'Values-Valeurs'!D185</f>
        <v>0</v>
      </c>
      <c r="G188" s="26">
        <f>'Values-Valeurs'!E185</f>
        <v>0</v>
      </c>
      <c r="H188" s="16">
        <f t="shared" si="16"/>
        <v>0</v>
      </c>
      <c r="I188" s="16">
        <f t="shared" si="17"/>
        <v>0</v>
      </c>
      <c r="J188" s="17" t="e">
        <f t="shared" si="18"/>
        <v>#DIV/0!</v>
      </c>
      <c r="K188" s="17" t="e">
        <f t="shared" si="19"/>
        <v>#DIV/0!</v>
      </c>
      <c r="L188" s="18" t="e">
        <f>VLOOKUP(B188,'Tableau 6'!$A$2:$P$267,16,FALSE)</f>
        <v>#N/A</v>
      </c>
      <c r="M188" s="35" t="str">
        <f t="shared" si="20"/>
        <v/>
      </c>
      <c r="N188" s="35" t="str">
        <f t="shared" si="21"/>
        <v/>
      </c>
      <c r="O188" s="36" t="e">
        <f>HLOOKUP($Q$1,'Tableau 6'!$A$2:$P$267,B188,FALSE)</f>
        <v>#REF!</v>
      </c>
      <c r="P188" s="35" t="str">
        <f t="shared" si="22"/>
        <v/>
      </c>
      <c r="Q188" s="35" t="str">
        <f t="shared" si="23"/>
        <v/>
      </c>
    </row>
    <row r="189" spans="1:17" s="124" customFormat="1" ht="14.25" customHeight="1">
      <c r="A189" s="143" t="str">
        <f>IF('Values-Valeurs'!A186="","",'Values-Valeurs'!A186)</f>
        <v/>
      </c>
      <c r="B189" s="123" t="e">
        <f>VLOOKUP(A189,Variables!$A:$D,2,FALSE)</f>
        <v>#N/A</v>
      </c>
      <c r="C189" s="175" t="e">
        <f>VLOOKUP(A189,Variables!$A:$D,4,FALSE)</f>
        <v>#N/A</v>
      </c>
      <c r="D189" s="26">
        <f>'Values-Valeurs'!B186</f>
        <v>0</v>
      </c>
      <c r="E189" s="26">
        <f>'Values-Valeurs'!C186</f>
        <v>0</v>
      </c>
      <c r="F189" s="26">
        <f>'Values-Valeurs'!D186</f>
        <v>0</v>
      </c>
      <c r="G189" s="26">
        <f>'Values-Valeurs'!E186</f>
        <v>0</v>
      </c>
      <c r="H189" s="16">
        <f t="shared" si="16"/>
        <v>0</v>
      </c>
      <c r="I189" s="16">
        <f t="shared" si="17"/>
        <v>0</v>
      </c>
      <c r="J189" s="17" t="e">
        <f t="shared" si="18"/>
        <v>#DIV/0!</v>
      </c>
      <c r="K189" s="17" t="e">
        <f t="shared" si="19"/>
        <v>#DIV/0!</v>
      </c>
      <c r="L189" s="18" t="e">
        <f>VLOOKUP(B189,'Tableau 6'!$A$2:$P$267,16,FALSE)</f>
        <v>#N/A</v>
      </c>
      <c r="M189" s="35" t="str">
        <f t="shared" si="20"/>
        <v/>
      </c>
      <c r="N189" s="35" t="str">
        <f t="shared" si="21"/>
        <v/>
      </c>
      <c r="O189" s="36" t="e">
        <f>HLOOKUP($Q$1,'Tableau 6'!$A$2:$P$267,B189,FALSE)</f>
        <v>#REF!</v>
      </c>
      <c r="P189" s="35" t="str">
        <f t="shared" si="22"/>
        <v/>
      </c>
      <c r="Q189" s="35" t="str">
        <f t="shared" si="23"/>
        <v/>
      </c>
    </row>
    <row r="190" spans="1:17" s="124" customFormat="1" ht="14.25" customHeight="1">
      <c r="A190" s="143" t="str">
        <f>IF('Values-Valeurs'!A187="","",'Values-Valeurs'!A187)</f>
        <v/>
      </c>
      <c r="B190" s="123" t="e">
        <f>VLOOKUP(A190,Variables!$A:$D,2,FALSE)</f>
        <v>#N/A</v>
      </c>
      <c r="C190" s="175" t="e">
        <f>VLOOKUP(A190,Variables!$A:$D,4,FALSE)</f>
        <v>#N/A</v>
      </c>
      <c r="D190" s="26">
        <f>'Values-Valeurs'!B187</f>
        <v>0</v>
      </c>
      <c r="E190" s="26">
        <f>'Values-Valeurs'!C187</f>
        <v>0</v>
      </c>
      <c r="F190" s="26">
        <f>'Values-Valeurs'!D187</f>
        <v>0</v>
      </c>
      <c r="G190" s="26">
        <f>'Values-Valeurs'!E187</f>
        <v>0</v>
      </c>
      <c r="H190" s="16">
        <f t="shared" si="16"/>
        <v>0</v>
      </c>
      <c r="I190" s="16">
        <f t="shared" si="17"/>
        <v>0</v>
      </c>
      <c r="J190" s="17" t="e">
        <f t="shared" si="18"/>
        <v>#DIV/0!</v>
      </c>
      <c r="K190" s="17" t="e">
        <f t="shared" si="19"/>
        <v>#DIV/0!</v>
      </c>
      <c r="L190" s="18" t="e">
        <f>VLOOKUP(B190,'Tableau 6'!$A$2:$P$267,16,FALSE)</f>
        <v>#N/A</v>
      </c>
      <c r="M190" s="35" t="str">
        <f t="shared" si="20"/>
        <v/>
      </c>
      <c r="N190" s="35" t="str">
        <f t="shared" si="21"/>
        <v/>
      </c>
      <c r="O190" s="36" t="e">
        <f>HLOOKUP($Q$1,'Tableau 6'!$A$2:$P$267,B190,FALSE)</f>
        <v>#REF!</v>
      </c>
      <c r="P190" s="35" t="str">
        <f t="shared" si="22"/>
        <v/>
      </c>
      <c r="Q190" s="35" t="str">
        <f t="shared" si="23"/>
        <v/>
      </c>
    </row>
    <row r="191" spans="1:17" s="124" customFormat="1" ht="14.25" customHeight="1">
      <c r="A191" s="143" t="str">
        <f>IF('Values-Valeurs'!A188="","",'Values-Valeurs'!A188)</f>
        <v/>
      </c>
      <c r="B191" s="123" t="e">
        <f>VLOOKUP(A191,Variables!$A:$D,2,FALSE)</f>
        <v>#N/A</v>
      </c>
      <c r="C191" s="175" t="e">
        <f>VLOOKUP(A191,Variables!$A:$D,4,FALSE)</f>
        <v>#N/A</v>
      </c>
      <c r="D191" s="26">
        <f>'Values-Valeurs'!B188</f>
        <v>0</v>
      </c>
      <c r="E191" s="26">
        <f>'Values-Valeurs'!C188</f>
        <v>0</v>
      </c>
      <c r="F191" s="26">
        <f>'Values-Valeurs'!D188</f>
        <v>0</v>
      </c>
      <c r="G191" s="26">
        <f>'Values-Valeurs'!E188</f>
        <v>0</v>
      </c>
      <c r="H191" s="16">
        <f t="shared" si="16"/>
        <v>0</v>
      </c>
      <c r="I191" s="16">
        <f t="shared" si="17"/>
        <v>0</v>
      </c>
      <c r="J191" s="17" t="e">
        <f t="shared" si="18"/>
        <v>#DIV/0!</v>
      </c>
      <c r="K191" s="17" t="e">
        <f t="shared" si="19"/>
        <v>#DIV/0!</v>
      </c>
      <c r="L191" s="18" t="e">
        <f>VLOOKUP(B191,'Tableau 6'!$A$2:$P$267,16,FALSE)</f>
        <v>#N/A</v>
      </c>
      <c r="M191" s="35" t="str">
        <f t="shared" si="20"/>
        <v/>
      </c>
      <c r="N191" s="35" t="str">
        <f t="shared" si="21"/>
        <v/>
      </c>
      <c r="O191" s="36" t="e">
        <f>HLOOKUP($Q$1,'Tableau 6'!$A$2:$P$267,B191,FALSE)</f>
        <v>#REF!</v>
      </c>
      <c r="P191" s="35" t="str">
        <f t="shared" si="22"/>
        <v/>
      </c>
      <c r="Q191" s="35" t="str">
        <f t="shared" si="23"/>
        <v/>
      </c>
    </row>
    <row r="192" spans="1:17" s="124" customFormat="1" ht="14.25" customHeight="1">
      <c r="A192" s="143" t="str">
        <f>IF('Values-Valeurs'!A189="","",'Values-Valeurs'!A189)</f>
        <v/>
      </c>
      <c r="B192" s="123" t="e">
        <f>VLOOKUP(A192,Variables!$A:$D,2,FALSE)</f>
        <v>#N/A</v>
      </c>
      <c r="C192" s="175" t="e">
        <f>VLOOKUP(A192,Variables!$A:$D,4,FALSE)</f>
        <v>#N/A</v>
      </c>
      <c r="D192" s="26">
        <f>'Values-Valeurs'!B189</f>
        <v>0</v>
      </c>
      <c r="E192" s="26">
        <f>'Values-Valeurs'!C189</f>
        <v>0</v>
      </c>
      <c r="F192" s="26">
        <f>'Values-Valeurs'!D189</f>
        <v>0</v>
      </c>
      <c r="G192" s="26">
        <f>'Values-Valeurs'!E189</f>
        <v>0</v>
      </c>
      <c r="H192" s="16">
        <f t="shared" si="16"/>
        <v>0</v>
      </c>
      <c r="I192" s="16">
        <f t="shared" si="17"/>
        <v>0</v>
      </c>
      <c r="J192" s="17" t="e">
        <f t="shared" si="18"/>
        <v>#DIV/0!</v>
      </c>
      <c r="K192" s="17" t="e">
        <f t="shared" si="19"/>
        <v>#DIV/0!</v>
      </c>
      <c r="L192" s="18" t="e">
        <f>VLOOKUP(B192,'Tableau 6'!$A$2:$P$267,16,FALSE)</f>
        <v>#N/A</v>
      </c>
      <c r="M192" s="35" t="str">
        <f t="shared" si="20"/>
        <v/>
      </c>
      <c r="N192" s="35" t="str">
        <f t="shared" si="21"/>
        <v/>
      </c>
      <c r="O192" s="36" t="e">
        <f>HLOOKUP($Q$1,'Tableau 6'!$A$2:$P$267,B192,FALSE)</f>
        <v>#REF!</v>
      </c>
      <c r="P192" s="35" t="str">
        <f t="shared" si="22"/>
        <v/>
      </c>
      <c r="Q192" s="35" t="str">
        <f t="shared" si="23"/>
        <v/>
      </c>
    </row>
    <row r="193" spans="1:17" s="124" customFormat="1" ht="14.25" customHeight="1">
      <c r="A193" s="143" t="str">
        <f>IF('Values-Valeurs'!A190="","",'Values-Valeurs'!A190)</f>
        <v/>
      </c>
      <c r="B193" s="123" t="e">
        <f>VLOOKUP(A193,Variables!$A:$D,2,FALSE)</f>
        <v>#N/A</v>
      </c>
      <c r="C193" s="175" t="e">
        <f>VLOOKUP(A193,Variables!$A:$D,4,FALSE)</f>
        <v>#N/A</v>
      </c>
      <c r="D193" s="26">
        <f>'Values-Valeurs'!B190</f>
        <v>0</v>
      </c>
      <c r="E193" s="26">
        <f>'Values-Valeurs'!C190</f>
        <v>0</v>
      </c>
      <c r="F193" s="26">
        <f>'Values-Valeurs'!D190</f>
        <v>0</v>
      </c>
      <c r="G193" s="26">
        <f>'Values-Valeurs'!E190</f>
        <v>0</v>
      </c>
      <c r="H193" s="16">
        <f t="shared" si="16"/>
        <v>0</v>
      </c>
      <c r="I193" s="16">
        <f t="shared" si="17"/>
        <v>0</v>
      </c>
      <c r="J193" s="17" t="e">
        <f t="shared" si="18"/>
        <v>#DIV/0!</v>
      </c>
      <c r="K193" s="17" t="e">
        <f t="shared" si="19"/>
        <v>#DIV/0!</v>
      </c>
      <c r="L193" s="18" t="e">
        <f>VLOOKUP(B193,'Tableau 6'!$A$2:$P$267,16,FALSE)</f>
        <v>#N/A</v>
      </c>
      <c r="M193" s="35" t="str">
        <f t="shared" si="20"/>
        <v/>
      </c>
      <c r="N193" s="35" t="str">
        <f t="shared" si="21"/>
        <v/>
      </c>
      <c r="O193" s="36" t="e">
        <f>HLOOKUP($Q$1,'Tableau 6'!$A$2:$P$267,B193,FALSE)</f>
        <v>#REF!</v>
      </c>
      <c r="P193" s="35" t="str">
        <f t="shared" si="22"/>
        <v/>
      </c>
      <c r="Q193" s="35" t="str">
        <f t="shared" si="23"/>
        <v/>
      </c>
    </row>
    <row r="194" spans="1:17" s="124" customFormat="1" ht="14.25" customHeight="1">
      <c r="A194" s="143" t="str">
        <f>IF('Values-Valeurs'!A191="","",'Values-Valeurs'!A191)</f>
        <v/>
      </c>
      <c r="B194" s="123" t="e">
        <f>VLOOKUP(A194,Variables!$A:$D,2,FALSE)</f>
        <v>#N/A</v>
      </c>
      <c r="C194" s="175" t="e">
        <f>VLOOKUP(A194,Variables!$A:$D,4,FALSE)</f>
        <v>#N/A</v>
      </c>
      <c r="D194" s="26">
        <f>'Values-Valeurs'!B191</f>
        <v>0</v>
      </c>
      <c r="E194" s="26">
        <f>'Values-Valeurs'!C191</f>
        <v>0</v>
      </c>
      <c r="F194" s="26">
        <f>'Values-Valeurs'!D191</f>
        <v>0</v>
      </c>
      <c r="G194" s="26">
        <f>'Values-Valeurs'!E191</f>
        <v>0</v>
      </c>
      <c r="H194" s="16">
        <f t="shared" si="16"/>
        <v>0</v>
      </c>
      <c r="I194" s="16">
        <f t="shared" si="17"/>
        <v>0</v>
      </c>
      <c r="J194" s="17" t="e">
        <f t="shared" si="18"/>
        <v>#DIV/0!</v>
      </c>
      <c r="K194" s="17" t="e">
        <f t="shared" si="19"/>
        <v>#DIV/0!</v>
      </c>
      <c r="L194" s="18" t="e">
        <f>VLOOKUP(B194,'Tableau 6'!$A$2:$P$267,16,FALSE)</f>
        <v>#N/A</v>
      </c>
      <c r="M194" s="35" t="str">
        <f t="shared" si="20"/>
        <v/>
      </c>
      <c r="N194" s="35" t="str">
        <f t="shared" si="21"/>
        <v/>
      </c>
      <c r="O194" s="36" t="e">
        <f>HLOOKUP($Q$1,'Tableau 6'!$A$2:$P$267,B194,FALSE)</f>
        <v>#REF!</v>
      </c>
      <c r="P194" s="35" t="str">
        <f t="shared" si="22"/>
        <v/>
      </c>
      <c r="Q194" s="35" t="str">
        <f t="shared" si="23"/>
        <v/>
      </c>
    </row>
    <row r="195" spans="1:17" s="124" customFormat="1" ht="14.25" customHeight="1">
      <c r="A195" s="143" t="str">
        <f>IF('Values-Valeurs'!A192="","",'Values-Valeurs'!A192)</f>
        <v/>
      </c>
      <c r="B195" s="123" t="e">
        <f>VLOOKUP(A195,Variables!$A:$D,2,FALSE)</f>
        <v>#N/A</v>
      </c>
      <c r="C195" s="175" t="e">
        <f>VLOOKUP(A195,Variables!$A:$D,4,FALSE)</f>
        <v>#N/A</v>
      </c>
      <c r="D195" s="26">
        <f>'Values-Valeurs'!B192</f>
        <v>0</v>
      </c>
      <c r="E195" s="26">
        <f>'Values-Valeurs'!C192</f>
        <v>0</v>
      </c>
      <c r="F195" s="26">
        <f>'Values-Valeurs'!D192</f>
        <v>0</v>
      </c>
      <c r="G195" s="26">
        <f>'Values-Valeurs'!E192</f>
        <v>0</v>
      </c>
      <c r="H195" s="16">
        <f t="shared" si="16"/>
        <v>0</v>
      </c>
      <c r="I195" s="16">
        <f t="shared" si="17"/>
        <v>0</v>
      </c>
      <c r="J195" s="17" t="e">
        <f t="shared" si="18"/>
        <v>#DIV/0!</v>
      </c>
      <c r="K195" s="17" t="e">
        <f t="shared" si="19"/>
        <v>#DIV/0!</v>
      </c>
      <c r="L195" s="18" t="e">
        <f>VLOOKUP(B195,'Tableau 6'!$A$2:$P$267,16,FALSE)</f>
        <v>#N/A</v>
      </c>
      <c r="M195" s="35" t="str">
        <f t="shared" si="20"/>
        <v/>
      </c>
      <c r="N195" s="35" t="str">
        <f t="shared" si="21"/>
        <v/>
      </c>
      <c r="O195" s="36" t="e">
        <f>HLOOKUP($Q$1,'Tableau 6'!$A$2:$P$267,B195,FALSE)</f>
        <v>#REF!</v>
      </c>
      <c r="P195" s="35" t="str">
        <f t="shared" si="22"/>
        <v/>
      </c>
      <c r="Q195" s="35" t="str">
        <f t="shared" si="23"/>
        <v/>
      </c>
    </row>
    <row r="196" spans="1:17" s="124" customFormat="1" ht="14.25" customHeight="1">
      <c r="A196" s="143" t="str">
        <f>IF('Values-Valeurs'!A193="","",'Values-Valeurs'!A193)</f>
        <v/>
      </c>
      <c r="B196" s="123" t="e">
        <f>VLOOKUP(A196,Variables!$A:$D,2,FALSE)</f>
        <v>#N/A</v>
      </c>
      <c r="C196" s="175" t="e">
        <f>VLOOKUP(A196,Variables!$A:$D,4,FALSE)</f>
        <v>#N/A</v>
      </c>
      <c r="D196" s="26">
        <f>'Values-Valeurs'!B193</f>
        <v>0</v>
      </c>
      <c r="E196" s="26">
        <f>'Values-Valeurs'!C193</f>
        <v>0</v>
      </c>
      <c r="F196" s="26">
        <f>'Values-Valeurs'!D193</f>
        <v>0</v>
      </c>
      <c r="G196" s="26">
        <f>'Values-Valeurs'!E193</f>
        <v>0</v>
      </c>
      <c r="H196" s="16">
        <f t="shared" si="16"/>
        <v>0</v>
      </c>
      <c r="I196" s="16">
        <f t="shared" si="17"/>
        <v>0</v>
      </c>
      <c r="J196" s="17" t="e">
        <f t="shared" si="18"/>
        <v>#DIV/0!</v>
      </c>
      <c r="K196" s="17" t="e">
        <f t="shared" si="19"/>
        <v>#DIV/0!</v>
      </c>
      <c r="L196" s="18" t="e">
        <f>VLOOKUP(B196,'Tableau 6'!$A$2:$P$267,16,FALSE)</f>
        <v>#N/A</v>
      </c>
      <c r="M196" s="35" t="str">
        <f t="shared" si="20"/>
        <v/>
      </c>
      <c r="N196" s="35" t="str">
        <f t="shared" si="21"/>
        <v/>
      </c>
      <c r="O196" s="36" t="e">
        <f>HLOOKUP($Q$1,'Tableau 6'!$A$2:$P$267,B196,FALSE)</f>
        <v>#REF!</v>
      </c>
      <c r="P196" s="35" t="str">
        <f t="shared" si="22"/>
        <v/>
      </c>
      <c r="Q196" s="35" t="str">
        <f t="shared" si="23"/>
        <v/>
      </c>
    </row>
    <row r="197" spans="1:17" s="124" customFormat="1" ht="14.25" customHeight="1">
      <c r="A197" s="143" t="str">
        <f>IF('Values-Valeurs'!A194="","",'Values-Valeurs'!A194)</f>
        <v/>
      </c>
      <c r="B197" s="123" t="e">
        <f>VLOOKUP(A197,Variables!$A:$D,2,FALSE)</f>
        <v>#N/A</v>
      </c>
      <c r="C197" s="175" t="e">
        <f>VLOOKUP(A197,Variables!$A:$D,4,FALSE)</f>
        <v>#N/A</v>
      </c>
      <c r="D197" s="26">
        <f>'Values-Valeurs'!B194</f>
        <v>0</v>
      </c>
      <c r="E197" s="26">
        <f>'Values-Valeurs'!C194</f>
        <v>0</v>
      </c>
      <c r="F197" s="26">
        <f>'Values-Valeurs'!D194</f>
        <v>0</v>
      </c>
      <c r="G197" s="26">
        <f>'Values-Valeurs'!E194</f>
        <v>0</v>
      </c>
      <c r="H197" s="16">
        <f t="shared" si="16"/>
        <v>0</v>
      </c>
      <c r="I197" s="16">
        <f t="shared" si="17"/>
        <v>0</v>
      </c>
      <c r="J197" s="17" t="e">
        <f t="shared" si="18"/>
        <v>#DIV/0!</v>
      </c>
      <c r="K197" s="17" t="e">
        <f t="shared" si="19"/>
        <v>#DIV/0!</v>
      </c>
      <c r="L197" s="18" t="e">
        <f>VLOOKUP(B197,'Tableau 6'!$A$2:$P$267,16,FALSE)</f>
        <v>#N/A</v>
      </c>
      <c r="M197" s="35" t="str">
        <f t="shared" si="20"/>
        <v/>
      </c>
      <c r="N197" s="35" t="str">
        <f t="shared" si="21"/>
        <v/>
      </c>
      <c r="O197" s="36" t="e">
        <f>HLOOKUP($Q$1,'Tableau 6'!$A$2:$P$267,B197,FALSE)</f>
        <v>#REF!</v>
      </c>
      <c r="P197" s="35" t="str">
        <f t="shared" si="22"/>
        <v/>
      </c>
      <c r="Q197" s="35" t="str">
        <f t="shared" si="23"/>
        <v/>
      </c>
    </row>
    <row r="198" spans="1:17" s="124" customFormat="1" ht="14.25" customHeight="1">
      <c r="A198" s="143" t="str">
        <f>IF('Values-Valeurs'!A195="","",'Values-Valeurs'!A195)</f>
        <v/>
      </c>
      <c r="B198" s="123" t="e">
        <f>VLOOKUP(A198,Variables!$A:$D,2,FALSE)</f>
        <v>#N/A</v>
      </c>
      <c r="C198" s="175" t="e">
        <f>VLOOKUP(A198,Variables!$A:$D,4,FALSE)</f>
        <v>#N/A</v>
      </c>
      <c r="D198" s="26">
        <f>'Values-Valeurs'!B195</f>
        <v>0</v>
      </c>
      <c r="E198" s="26">
        <f>'Values-Valeurs'!C195</f>
        <v>0</v>
      </c>
      <c r="F198" s="26">
        <f>'Values-Valeurs'!D195</f>
        <v>0</v>
      </c>
      <c r="G198" s="26">
        <f>'Values-Valeurs'!E195</f>
        <v>0</v>
      </c>
      <c r="H198" s="16">
        <f t="shared" ref="H198:H261" si="24">D198+E198</f>
        <v>0</v>
      </c>
      <c r="I198" s="16">
        <f t="shared" ref="I198:I261" si="25">D198+E198+F198</f>
        <v>0</v>
      </c>
      <c r="J198" s="17" t="e">
        <f t="shared" ref="J198:J261" si="26">IF((COUNTA(D198)=0),0,(D198)/(D198+F198))</f>
        <v>#DIV/0!</v>
      </c>
      <c r="K198" s="17" t="e">
        <f t="shared" ref="K198:K261" si="27">IF((COUNTA(D198:E198)=0),0,(D198+E198)/(D198+E198+F198))</f>
        <v>#DIV/0!</v>
      </c>
      <c r="L198" s="18" t="e">
        <f>VLOOKUP(B198,'Tableau 6'!$A$2:$P$267,16,FALSE)</f>
        <v>#N/A</v>
      </c>
      <c r="M198" s="35" t="str">
        <f t="shared" ref="M198:M261" si="28">IF(I198=0,"",IF(L198="no data","",((IF(AND($H198&lt;=$I198,$H198&gt;=0),BINOMDIST($H198,$I198,L198/100,0),"")))))</f>
        <v/>
      </c>
      <c r="N198" s="35" t="str">
        <f t="shared" ref="N198:N261" si="29">IF(I198=0,"",(IF(AND(M198&lt;=0.05,K198*100&gt;L198),"Alert",IF(AND(M198&lt;=0.05,K198*100&lt;L198),"protective",""))))</f>
        <v/>
      </c>
      <c r="O198" s="36" t="e">
        <f>HLOOKUP($Q$1,'Tableau 6'!$A$2:$P$267,B198,FALSE)</f>
        <v>#REF!</v>
      </c>
      <c r="P198" s="35" t="str">
        <f t="shared" ref="P198:P261" si="30">IF(I198=0,"",IF(O198="no data","",(IF(AND($H198&lt;=$I198,$H198&gt;=0),BINOMDIST($H198,$I198,O198/100,0),""))))</f>
        <v/>
      </c>
      <c r="Q198" s="35" t="str">
        <f t="shared" ref="Q198:Q261" si="31">IF(I198=0,"",(IF(AND(P198&lt;=0.05,K198*100&gt;O198),"Alert",IF(AND(P198&lt;=0.05,K198*100&lt;O198),"protective",""))))</f>
        <v/>
      </c>
    </row>
    <row r="199" spans="1:17" s="124" customFormat="1" ht="14.25" customHeight="1">
      <c r="A199" s="143" t="str">
        <f>IF('Values-Valeurs'!A196="","",'Values-Valeurs'!A196)</f>
        <v/>
      </c>
      <c r="B199" s="123" t="e">
        <f>VLOOKUP(A199,Variables!$A:$D,2,FALSE)</f>
        <v>#N/A</v>
      </c>
      <c r="C199" s="175" t="e">
        <f>VLOOKUP(A199,Variables!$A:$D,4,FALSE)</f>
        <v>#N/A</v>
      </c>
      <c r="D199" s="26">
        <f>'Values-Valeurs'!B196</f>
        <v>0</v>
      </c>
      <c r="E199" s="26">
        <f>'Values-Valeurs'!C196</f>
        <v>0</v>
      </c>
      <c r="F199" s="26">
        <f>'Values-Valeurs'!D196</f>
        <v>0</v>
      </c>
      <c r="G199" s="26">
        <f>'Values-Valeurs'!E196</f>
        <v>0</v>
      </c>
      <c r="H199" s="16">
        <f t="shared" si="24"/>
        <v>0</v>
      </c>
      <c r="I199" s="16">
        <f t="shared" si="25"/>
        <v>0</v>
      </c>
      <c r="J199" s="17" t="e">
        <f t="shared" si="26"/>
        <v>#DIV/0!</v>
      </c>
      <c r="K199" s="17" t="e">
        <f t="shared" si="27"/>
        <v>#DIV/0!</v>
      </c>
      <c r="L199" s="18" t="e">
        <f>VLOOKUP(B199,'Tableau 6'!$A$2:$P$267,16,FALSE)</f>
        <v>#N/A</v>
      </c>
      <c r="M199" s="35" t="str">
        <f t="shared" si="28"/>
        <v/>
      </c>
      <c r="N199" s="35" t="str">
        <f t="shared" si="29"/>
        <v/>
      </c>
      <c r="O199" s="36" t="e">
        <f>HLOOKUP($Q$1,'Tableau 6'!$A$2:$P$267,B199,FALSE)</f>
        <v>#REF!</v>
      </c>
      <c r="P199" s="35" t="str">
        <f t="shared" si="30"/>
        <v/>
      </c>
      <c r="Q199" s="35" t="str">
        <f t="shared" si="31"/>
        <v/>
      </c>
    </row>
    <row r="200" spans="1:17" s="124" customFormat="1" ht="14.25" customHeight="1">
      <c r="A200" s="143" t="str">
        <f>IF('Values-Valeurs'!A197="","",'Values-Valeurs'!A197)</f>
        <v/>
      </c>
      <c r="B200" s="123" t="e">
        <f>VLOOKUP(A200,Variables!$A:$D,2,FALSE)</f>
        <v>#N/A</v>
      </c>
      <c r="C200" s="175" t="e">
        <f>VLOOKUP(A200,Variables!$A:$D,4,FALSE)</f>
        <v>#N/A</v>
      </c>
      <c r="D200" s="26">
        <f>'Values-Valeurs'!B197</f>
        <v>0</v>
      </c>
      <c r="E200" s="26">
        <f>'Values-Valeurs'!C197</f>
        <v>0</v>
      </c>
      <c r="F200" s="26">
        <f>'Values-Valeurs'!D197</f>
        <v>0</v>
      </c>
      <c r="G200" s="26">
        <f>'Values-Valeurs'!E197</f>
        <v>0</v>
      </c>
      <c r="H200" s="16">
        <f t="shared" si="24"/>
        <v>0</v>
      </c>
      <c r="I200" s="16">
        <f t="shared" si="25"/>
        <v>0</v>
      </c>
      <c r="J200" s="17" t="e">
        <f t="shared" si="26"/>
        <v>#DIV/0!</v>
      </c>
      <c r="K200" s="17" t="e">
        <f t="shared" si="27"/>
        <v>#DIV/0!</v>
      </c>
      <c r="L200" s="18" t="e">
        <f>VLOOKUP(B200,'Tableau 6'!$A$2:$P$267,16,FALSE)</f>
        <v>#N/A</v>
      </c>
      <c r="M200" s="35" t="str">
        <f t="shared" si="28"/>
        <v/>
      </c>
      <c r="N200" s="35" t="str">
        <f t="shared" si="29"/>
        <v/>
      </c>
      <c r="O200" s="36" t="e">
        <f>HLOOKUP($Q$1,'Tableau 6'!$A$2:$P$267,B200,FALSE)</f>
        <v>#REF!</v>
      </c>
      <c r="P200" s="35" t="str">
        <f t="shared" si="30"/>
        <v/>
      </c>
      <c r="Q200" s="35" t="str">
        <f t="shared" si="31"/>
        <v/>
      </c>
    </row>
    <row r="201" spans="1:17" s="124" customFormat="1" ht="14.25" customHeight="1">
      <c r="A201" s="143" t="str">
        <f>IF('Values-Valeurs'!A198="","",'Values-Valeurs'!A198)</f>
        <v/>
      </c>
      <c r="B201" s="123" t="e">
        <f>VLOOKUP(A201,Variables!$A:$D,2,FALSE)</f>
        <v>#N/A</v>
      </c>
      <c r="C201" s="175" t="e">
        <f>VLOOKUP(A201,Variables!$A:$D,4,FALSE)</f>
        <v>#N/A</v>
      </c>
      <c r="D201" s="26">
        <f>'Values-Valeurs'!B198</f>
        <v>0</v>
      </c>
      <c r="E201" s="26">
        <f>'Values-Valeurs'!C198</f>
        <v>0</v>
      </c>
      <c r="F201" s="26">
        <f>'Values-Valeurs'!D198</f>
        <v>0</v>
      </c>
      <c r="G201" s="26">
        <f>'Values-Valeurs'!E198</f>
        <v>0</v>
      </c>
      <c r="H201" s="16">
        <f t="shared" si="24"/>
        <v>0</v>
      </c>
      <c r="I201" s="16">
        <f t="shared" si="25"/>
        <v>0</v>
      </c>
      <c r="J201" s="17" t="e">
        <f t="shared" si="26"/>
        <v>#DIV/0!</v>
      </c>
      <c r="K201" s="17" t="e">
        <f t="shared" si="27"/>
        <v>#DIV/0!</v>
      </c>
      <c r="L201" s="18" t="e">
        <f>VLOOKUP(B201,'Tableau 6'!$A$2:$P$267,16,FALSE)</f>
        <v>#N/A</v>
      </c>
      <c r="M201" s="35" t="str">
        <f t="shared" si="28"/>
        <v/>
      </c>
      <c r="N201" s="35" t="str">
        <f t="shared" si="29"/>
        <v/>
      </c>
      <c r="O201" s="36" t="e">
        <f>HLOOKUP($Q$1,'Tableau 6'!$A$2:$P$267,B201,FALSE)</f>
        <v>#REF!</v>
      </c>
      <c r="P201" s="35" t="str">
        <f t="shared" si="30"/>
        <v/>
      </c>
      <c r="Q201" s="35" t="str">
        <f t="shared" si="31"/>
        <v/>
      </c>
    </row>
    <row r="202" spans="1:17" s="124" customFormat="1" ht="14.25" customHeight="1">
      <c r="A202" s="143" t="str">
        <f>IF('Values-Valeurs'!A199="","",'Values-Valeurs'!A199)</f>
        <v/>
      </c>
      <c r="B202" s="123" t="e">
        <f>VLOOKUP(A202,Variables!$A:$D,2,FALSE)</f>
        <v>#N/A</v>
      </c>
      <c r="C202" s="175" t="e">
        <f>VLOOKUP(A202,Variables!$A:$D,4,FALSE)</f>
        <v>#N/A</v>
      </c>
      <c r="D202" s="26">
        <f>'Values-Valeurs'!B199</f>
        <v>0</v>
      </c>
      <c r="E202" s="26">
        <f>'Values-Valeurs'!C199</f>
        <v>0</v>
      </c>
      <c r="F202" s="26">
        <f>'Values-Valeurs'!D199</f>
        <v>0</v>
      </c>
      <c r="G202" s="26">
        <f>'Values-Valeurs'!E199</f>
        <v>0</v>
      </c>
      <c r="H202" s="16">
        <f t="shared" si="24"/>
        <v>0</v>
      </c>
      <c r="I202" s="16">
        <f t="shared" si="25"/>
        <v>0</v>
      </c>
      <c r="J202" s="17" t="e">
        <f t="shared" si="26"/>
        <v>#DIV/0!</v>
      </c>
      <c r="K202" s="17" t="e">
        <f t="shared" si="27"/>
        <v>#DIV/0!</v>
      </c>
      <c r="L202" s="18" t="e">
        <f>VLOOKUP(B202,'Tableau 6'!$A$2:$P$267,16,FALSE)</f>
        <v>#N/A</v>
      </c>
      <c r="M202" s="35" t="str">
        <f t="shared" si="28"/>
        <v/>
      </c>
      <c r="N202" s="35" t="str">
        <f t="shared" si="29"/>
        <v/>
      </c>
      <c r="O202" s="36" t="e">
        <f>HLOOKUP($Q$1,'Tableau 6'!$A$2:$P$267,B202,FALSE)</f>
        <v>#REF!</v>
      </c>
      <c r="P202" s="35" t="str">
        <f t="shared" si="30"/>
        <v/>
      </c>
      <c r="Q202" s="35" t="str">
        <f t="shared" si="31"/>
        <v/>
      </c>
    </row>
    <row r="203" spans="1:17" s="124" customFormat="1" ht="14.25" customHeight="1">
      <c r="A203" s="143" t="str">
        <f>IF('Values-Valeurs'!A200="","",'Values-Valeurs'!A200)</f>
        <v/>
      </c>
      <c r="B203" s="123" t="e">
        <f>VLOOKUP(A203,Variables!$A:$D,2,FALSE)</f>
        <v>#N/A</v>
      </c>
      <c r="C203" s="175" t="e">
        <f>VLOOKUP(A203,Variables!$A:$D,4,FALSE)</f>
        <v>#N/A</v>
      </c>
      <c r="D203" s="26">
        <f>'Values-Valeurs'!B200</f>
        <v>0</v>
      </c>
      <c r="E203" s="26">
        <f>'Values-Valeurs'!C200</f>
        <v>0</v>
      </c>
      <c r="F203" s="26">
        <f>'Values-Valeurs'!D200</f>
        <v>0</v>
      </c>
      <c r="G203" s="26">
        <f>'Values-Valeurs'!E200</f>
        <v>0</v>
      </c>
      <c r="H203" s="16">
        <f t="shared" si="24"/>
        <v>0</v>
      </c>
      <c r="I203" s="16">
        <f t="shared" si="25"/>
        <v>0</v>
      </c>
      <c r="J203" s="17" t="e">
        <f t="shared" si="26"/>
        <v>#DIV/0!</v>
      </c>
      <c r="K203" s="17" t="e">
        <f t="shared" si="27"/>
        <v>#DIV/0!</v>
      </c>
      <c r="L203" s="18" t="e">
        <f>VLOOKUP(B203,'Tableau 6'!$A$2:$P$267,16,FALSE)</f>
        <v>#N/A</v>
      </c>
      <c r="M203" s="35" t="str">
        <f t="shared" si="28"/>
        <v/>
      </c>
      <c r="N203" s="35" t="str">
        <f t="shared" si="29"/>
        <v/>
      </c>
      <c r="O203" s="36" t="e">
        <f>HLOOKUP($Q$1,'Tableau 6'!$A$2:$P$267,B203,FALSE)</f>
        <v>#REF!</v>
      </c>
      <c r="P203" s="35" t="str">
        <f t="shared" si="30"/>
        <v/>
      </c>
      <c r="Q203" s="35" t="str">
        <f t="shared" si="31"/>
        <v/>
      </c>
    </row>
    <row r="204" spans="1:17" s="124" customFormat="1" ht="14.25" customHeight="1">
      <c r="A204" s="143" t="str">
        <f>IF('Values-Valeurs'!A201="","",'Values-Valeurs'!A201)</f>
        <v/>
      </c>
      <c r="B204" s="123" t="e">
        <f>VLOOKUP(A204,Variables!$A:$D,2,FALSE)</f>
        <v>#N/A</v>
      </c>
      <c r="C204" s="175" t="e">
        <f>VLOOKUP(A204,Variables!$A:$D,4,FALSE)</f>
        <v>#N/A</v>
      </c>
      <c r="D204" s="26">
        <f>'Values-Valeurs'!B201</f>
        <v>0</v>
      </c>
      <c r="E204" s="26">
        <f>'Values-Valeurs'!C201</f>
        <v>0</v>
      </c>
      <c r="F204" s="26">
        <f>'Values-Valeurs'!D201</f>
        <v>0</v>
      </c>
      <c r="G204" s="26">
        <f>'Values-Valeurs'!E201</f>
        <v>0</v>
      </c>
      <c r="H204" s="16">
        <f t="shared" si="24"/>
        <v>0</v>
      </c>
      <c r="I204" s="16">
        <f t="shared" si="25"/>
        <v>0</v>
      </c>
      <c r="J204" s="17" t="e">
        <f t="shared" si="26"/>
        <v>#DIV/0!</v>
      </c>
      <c r="K204" s="17" t="e">
        <f t="shared" si="27"/>
        <v>#DIV/0!</v>
      </c>
      <c r="L204" s="18" t="e">
        <f>VLOOKUP(B204,'Tableau 6'!$A$2:$P$267,16,FALSE)</f>
        <v>#N/A</v>
      </c>
      <c r="M204" s="35" t="str">
        <f t="shared" si="28"/>
        <v/>
      </c>
      <c r="N204" s="35" t="str">
        <f t="shared" si="29"/>
        <v/>
      </c>
      <c r="O204" s="36" t="e">
        <f>HLOOKUP($Q$1,'Tableau 6'!$A$2:$P$267,B204,FALSE)</f>
        <v>#REF!</v>
      </c>
      <c r="P204" s="35" t="str">
        <f t="shared" si="30"/>
        <v/>
      </c>
      <c r="Q204" s="35" t="str">
        <f t="shared" si="31"/>
        <v/>
      </c>
    </row>
    <row r="205" spans="1:17" s="124" customFormat="1" ht="14.25" customHeight="1">
      <c r="A205" s="143" t="str">
        <f>IF('Values-Valeurs'!A202="","",'Values-Valeurs'!A202)</f>
        <v/>
      </c>
      <c r="B205" s="123" t="e">
        <f>VLOOKUP(A205,Variables!$A:$D,2,FALSE)</f>
        <v>#N/A</v>
      </c>
      <c r="C205" s="175" t="e">
        <f>VLOOKUP(A205,Variables!$A:$D,4,FALSE)</f>
        <v>#N/A</v>
      </c>
      <c r="D205" s="26">
        <f>'Values-Valeurs'!B202</f>
        <v>0</v>
      </c>
      <c r="E205" s="26">
        <f>'Values-Valeurs'!C202</f>
        <v>0</v>
      </c>
      <c r="F205" s="26">
        <f>'Values-Valeurs'!D202</f>
        <v>0</v>
      </c>
      <c r="G205" s="26">
        <f>'Values-Valeurs'!E202</f>
        <v>0</v>
      </c>
      <c r="H205" s="16">
        <f t="shared" si="24"/>
        <v>0</v>
      </c>
      <c r="I205" s="16">
        <f t="shared" si="25"/>
        <v>0</v>
      </c>
      <c r="J205" s="17" t="e">
        <f t="shared" si="26"/>
        <v>#DIV/0!</v>
      </c>
      <c r="K205" s="17" t="e">
        <f t="shared" si="27"/>
        <v>#DIV/0!</v>
      </c>
      <c r="L205" s="18" t="e">
        <f>VLOOKUP(B205,'Tableau 6'!$A$2:$P$267,16,FALSE)</f>
        <v>#N/A</v>
      </c>
      <c r="M205" s="35" t="str">
        <f t="shared" si="28"/>
        <v/>
      </c>
      <c r="N205" s="35" t="str">
        <f t="shared" si="29"/>
        <v/>
      </c>
      <c r="O205" s="36" t="e">
        <f>HLOOKUP($Q$1,'Tableau 6'!$A$2:$P$267,B205,FALSE)</f>
        <v>#REF!</v>
      </c>
      <c r="P205" s="35" t="str">
        <f t="shared" si="30"/>
        <v/>
      </c>
      <c r="Q205" s="35" t="str">
        <f t="shared" si="31"/>
        <v/>
      </c>
    </row>
    <row r="206" spans="1:17" s="124" customFormat="1" ht="14.25" customHeight="1">
      <c r="A206" s="143" t="str">
        <f>IF('Values-Valeurs'!A203="","",'Values-Valeurs'!A203)</f>
        <v/>
      </c>
      <c r="B206" s="123" t="e">
        <f>VLOOKUP(A206,Variables!$A:$D,2,FALSE)</f>
        <v>#N/A</v>
      </c>
      <c r="C206" s="175" t="e">
        <f>VLOOKUP(A206,Variables!$A:$D,4,FALSE)</f>
        <v>#N/A</v>
      </c>
      <c r="D206" s="26">
        <f>'Values-Valeurs'!B203</f>
        <v>0</v>
      </c>
      <c r="E206" s="26">
        <f>'Values-Valeurs'!C203</f>
        <v>0</v>
      </c>
      <c r="F206" s="26">
        <f>'Values-Valeurs'!D203</f>
        <v>0</v>
      </c>
      <c r="G206" s="26">
        <f>'Values-Valeurs'!E203</f>
        <v>0</v>
      </c>
      <c r="H206" s="16">
        <f t="shared" si="24"/>
        <v>0</v>
      </c>
      <c r="I206" s="16">
        <f t="shared" si="25"/>
        <v>0</v>
      </c>
      <c r="J206" s="17" t="e">
        <f t="shared" si="26"/>
        <v>#DIV/0!</v>
      </c>
      <c r="K206" s="17" t="e">
        <f t="shared" si="27"/>
        <v>#DIV/0!</v>
      </c>
      <c r="L206" s="18" t="e">
        <f>VLOOKUP(B206,'Tableau 6'!$A$2:$P$267,16,FALSE)</f>
        <v>#N/A</v>
      </c>
      <c r="M206" s="35" t="str">
        <f t="shared" si="28"/>
        <v/>
      </c>
      <c r="N206" s="35" t="str">
        <f t="shared" si="29"/>
        <v/>
      </c>
      <c r="O206" s="36" t="e">
        <f>HLOOKUP($Q$1,'Tableau 6'!$A$2:$P$267,B206,FALSE)</f>
        <v>#REF!</v>
      </c>
      <c r="P206" s="35" t="str">
        <f t="shared" si="30"/>
        <v/>
      </c>
      <c r="Q206" s="35" t="str">
        <f t="shared" si="31"/>
        <v/>
      </c>
    </row>
    <row r="207" spans="1:17" s="124" customFormat="1" ht="14.25" customHeight="1">
      <c r="A207" s="143" t="str">
        <f>IF('Values-Valeurs'!A204="","",'Values-Valeurs'!A204)</f>
        <v/>
      </c>
      <c r="B207" s="123" t="e">
        <f>VLOOKUP(A207,Variables!$A:$D,2,FALSE)</f>
        <v>#N/A</v>
      </c>
      <c r="C207" s="175" t="e">
        <f>VLOOKUP(A207,Variables!$A:$D,4,FALSE)</f>
        <v>#N/A</v>
      </c>
      <c r="D207" s="26">
        <f>'Values-Valeurs'!B204</f>
        <v>0</v>
      </c>
      <c r="E207" s="26">
        <f>'Values-Valeurs'!C204</f>
        <v>0</v>
      </c>
      <c r="F207" s="26">
        <f>'Values-Valeurs'!D204</f>
        <v>0</v>
      </c>
      <c r="G207" s="26">
        <f>'Values-Valeurs'!E204</f>
        <v>0</v>
      </c>
      <c r="H207" s="16">
        <f t="shared" si="24"/>
        <v>0</v>
      </c>
      <c r="I207" s="16">
        <f t="shared" si="25"/>
        <v>0</v>
      </c>
      <c r="J207" s="17" t="e">
        <f t="shared" si="26"/>
        <v>#DIV/0!</v>
      </c>
      <c r="K207" s="17" t="e">
        <f t="shared" si="27"/>
        <v>#DIV/0!</v>
      </c>
      <c r="L207" s="18" t="e">
        <f>VLOOKUP(B207,'Tableau 6'!$A$2:$P$267,16,FALSE)</f>
        <v>#N/A</v>
      </c>
      <c r="M207" s="35" t="str">
        <f t="shared" si="28"/>
        <v/>
      </c>
      <c r="N207" s="35" t="str">
        <f t="shared" si="29"/>
        <v/>
      </c>
      <c r="O207" s="36" t="e">
        <f>HLOOKUP($Q$1,'Tableau 6'!$A$2:$P$267,B207,FALSE)</f>
        <v>#REF!</v>
      </c>
      <c r="P207" s="35" t="str">
        <f t="shared" si="30"/>
        <v/>
      </c>
      <c r="Q207" s="35" t="str">
        <f t="shared" si="31"/>
        <v/>
      </c>
    </row>
    <row r="208" spans="1:17" s="124" customFormat="1" ht="14.25" customHeight="1">
      <c r="A208" s="143" t="str">
        <f>IF('Values-Valeurs'!A205="","",'Values-Valeurs'!A205)</f>
        <v/>
      </c>
      <c r="B208" s="123" t="e">
        <f>VLOOKUP(A208,Variables!$A:$D,2,FALSE)</f>
        <v>#N/A</v>
      </c>
      <c r="C208" s="175" t="e">
        <f>VLOOKUP(A208,Variables!$A:$D,4,FALSE)</f>
        <v>#N/A</v>
      </c>
      <c r="D208" s="26">
        <f>'Values-Valeurs'!B205</f>
        <v>0</v>
      </c>
      <c r="E208" s="26">
        <f>'Values-Valeurs'!C205</f>
        <v>0</v>
      </c>
      <c r="F208" s="26">
        <f>'Values-Valeurs'!D205</f>
        <v>0</v>
      </c>
      <c r="G208" s="26">
        <f>'Values-Valeurs'!E205</f>
        <v>0</v>
      </c>
      <c r="H208" s="16">
        <f t="shared" si="24"/>
        <v>0</v>
      </c>
      <c r="I208" s="16">
        <f t="shared" si="25"/>
        <v>0</v>
      </c>
      <c r="J208" s="17" t="e">
        <f t="shared" si="26"/>
        <v>#DIV/0!</v>
      </c>
      <c r="K208" s="17" t="e">
        <f t="shared" si="27"/>
        <v>#DIV/0!</v>
      </c>
      <c r="L208" s="18" t="e">
        <f>VLOOKUP(B208,'Tableau 6'!$A$2:$P$267,16,FALSE)</f>
        <v>#N/A</v>
      </c>
      <c r="M208" s="35" t="str">
        <f t="shared" si="28"/>
        <v/>
      </c>
      <c r="N208" s="35" t="str">
        <f t="shared" si="29"/>
        <v/>
      </c>
      <c r="O208" s="36" t="e">
        <f>HLOOKUP($Q$1,'Tableau 6'!$A$2:$P$267,B208,FALSE)</f>
        <v>#REF!</v>
      </c>
      <c r="P208" s="35" t="str">
        <f t="shared" si="30"/>
        <v/>
      </c>
      <c r="Q208" s="35" t="str">
        <f t="shared" si="31"/>
        <v/>
      </c>
    </row>
    <row r="209" spans="1:17" s="124" customFormat="1" ht="14.25" customHeight="1">
      <c r="A209" s="143" t="str">
        <f>IF('Values-Valeurs'!A206="","",'Values-Valeurs'!A206)</f>
        <v/>
      </c>
      <c r="B209" s="123" t="e">
        <f>VLOOKUP(A209,Variables!$A:$D,2,FALSE)</f>
        <v>#N/A</v>
      </c>
      <c r="C209" s="175" t="e">
        <f>VLOOKUP(A209,Variables!$A:$D,4,FALSE)</f>
        <v>#N/A</v>
      </c>
      <c r="D209" s="26">
        <f>'Values-Valeurs'!B206</f>
        <v>0</v>
      </c>
      <c r="E209" s="26">
        <f>'Values-Valeurs'!C206</f>
        <v>0</v>
      </c>
      <c r="F209" s="26">
        <f>'Values-Valeurs'!D206</f>
        <v>0</v>
      </c>
      <c r="G209" s="26">
        <f>'Values-Valeurs'!E206</f>
        <v>0</v>
      </c>
      <c r="H209" s="16">
        <f t="shared" si="24"/>
        <v>0</v>
      </c>
      <c r="I209" s="16">
        <f t="shared" si="25"/>
        <v>0</v>
      </c>
      <c r="J209" s="17" t="e">
        <f t="shared" si="26"/>
        <v>#DIV/0!</v>
      </c>
      <c r="K209" s="17" t="e">
        <f t="shared" si="27"/>
        <v>#DIV/0!</v>
      </c>
      <c r="L209" s="18" t="e">
        <f>VLOOKUP(B209,'Tableau 6'!$A$2:$P$267,16,FALSE)</f>
        <v>#N/A</v>
      </c>
      <c r="M209" s="35" t="str">
        <f t="shared" si="28"/>
        <v/>
      </c>
      <c r="N209" s="35" t="str">
        <f t="shared" si="29"/>
        <v/>
      </c>
      <c r="O209" s="36" t="e">
        <f>HLOOKUP($Q$1,'Tableau 6'!$A$2:$P$267,B209,FALSE)</f>
        <v>#REF!</v>
      </c>
      <c r="P209" s="35" t="str">
        <f t="shared" si="30"/>
        <v/>
      </c>
      <c r="Q209" s="35" t="str">
        <f t="shared" si="31"/>
        <v/>
      </c>
    </row>
    <row r="210" spans="1:17" s="124" customFormat="1" ht="14.25" customHeight="1">
      <c r="A210" s="143" t="str">
        <f>IF('Values-Valeurs'!A207="","",'Values-Valeurs'!A207)</f>
        <v/>
      </c>
      <c r="B210" s="123" t="e">
        <f>VLOOKUP(A210,Variables!$A:$D,2,FALSE)</f>
        <v>#N/A</v>
      </c>
      <c r="C210" s="175" t="e">
        <f>VLOOKUP(A210,Variables!$A:$D,4,FALSE)</f>
        <v>#N/A</v>
      </c>
      <c r="D210" s="26">
        <f>'Values-Valeurs'!B207</f>
        <v>0</v>
      </c>
      <c r="E210" s="26">
        <f>'Values-Valeurs'!C207</f>
        <v>0</v>
      </c>
      <c r="F210" s="26">
        <f>'Values-Valeurs'!D207</f>
        <v>0</v>
      </c>
      <c r="G210" s="26">
        <f>'Values-Valeurs'!E207</f>
        <v>0</v>
      </c>
      <c r="H210" s="16">
        <f t="shared" si="24"/>
        <v>0</v>
      </c>
      <c r="I210" s="16">
        <f t="shared" si="25"/>
        <v>0</v>
      </c>
      <c r="J210" s="17" t="e">
        <f t="shared" si="26"/>
        <v>#DIV/0!</v>
      </c>
      <c r="K210" s="17" t="e">
        <f t="shared" si="27"/>
        <v>#DIV/0!</v>
      </c>
      <c r="L210" s="18" t="e">
        <f>VLOOKUP(B210,'Tableau 6'!$A$2:$P$267,16,FALSE)</f>
        <v>#N/A</v>
      </c>
      <c r="M210" s="35" t="str">
        <f t="shared" si="28"/>
        <v/>
      </c>
      <c r="N210" s="35" t="str">
        <f t="shared" si="29"/>
        <v/>
      </c>
      <c r="O210" s="36" t="e">
        <f>HLOOKUP($Q$1,'Tableau 6'!$A$2:$P$267,B210,FALSE)</f>
        <v>#REF!</v>
      </c>
      <c r="P210" s="35" t="str">
        <f t="shared" si="30"/>
        <v/>
      </c>
      <c r="Q210" s="35" t="str">
        <f t="shared" si="31"/>
        <v/>
      </c>
    </row>
    <row r="211" spans="1:17" s="124" customFormat="1" ht="14.25" customHeight="1">
      <c r="A211" s="143" t="str">
        <f>IF('Values-Valeurs'!A208="","",'Values-Valeurs'!A208)</f>
        <v/>
      </c>
      <c r="B211" s="123" t="e">
        <f>VLOOKUP(A211,Variables!$A:$D,2,FALSE)</f>
        <v>#N/A</v>
      </c>
      <c r="C211" s="175" t="e">
        <f>VLOOKUP(A211,Variables!$A:$D,4,FALSE)</f>
        <v>#N/A</v>
      </c>
      <c r="D211" s="26">
        <f>'Values-Valeurs'!B208</f>
        <v>0</v>
      </c>
      <c r="E211" s="26">
        <f>'Values-Valeurs'!C208</f>
        <v>0</v>
      </c>
      <c r="F211" s="26">
        <f>'Values-Valeurs'!D208</f>
        <v>0</v>
      </c>
      <c r="G211" s="26">
        <f>'Values-Valeurs'!E208</f>
        <v>0</v>
      </c>
      <c r="H211" s="16">
        <f t="shared" si="24"/>
        <v>0</v>
      </c>
      <c r="I211" s="16">
        <f t="shared" si="25"/>
        <v>0</v>
      </c>
      <c r="J211" s="17" t="e">
        <f t="shared" si="26"/>
        <v>#DIV/0!</v>
      </c>
      <c r="K211" s="17" t="e">
        <f t="shared" si="27"/>
        <v>#DIV/0!</v>
      </c>
      <c r="L211" s="18" t="e">
        <f>VLOOKUP(B211,'Tableau 6'!$A$2:$P$267,16,FALSE)</f>
        <v>#N/A</v>
      </c>
      <c r="M211" s="35" t="str">
        <f t="shared" si="28"/>
        <v/>
      </c>
      <c r="N211" s="35" t="str">
        <f t="shared" si="29"/>
        <v/>
      </c>
      <c r="O211" s="36" t="e">
        <f>HLOOKUP($Q$1,'Tableau 6'!$A$2:$P$267,B211,FALSE)</f>
        <v>#REF!</v>
      </c>
      <c r="P211" s="35" t="str">
        <f t="shared" si="30"/>
        <v/>
      </c>
      <c r="Q211" s="35" t="str">
        <f t="shared" si="31"/>
        <v/>
      </c>
    </row>
    <row r="212" spans="1:17" s="124" customFormat="1" ht="14.25" customHeight="1">
      <c r="A212" s="143" t="str">
        <f>IF('Values-Valeurs'!A209="","",'Values-Valeurs'!A209)</f>
        <v/>
      </c>
      <c r="B212" s="123" t="e">
        <f>VLOOKUP(A212,Variables!$A:$D,2,FALSE)</f>
        <v>#N/A</v>
      </c>
      <c r="C212" s="175" t="e">
        <f>VLOOKUP(A212,Variables!$A:$D,4,FALSE)</f>
        <v>#N/A</v>
      </c>
      <c r="D212" s="26">
        <f>'Values-Valeurs'!B209</f>
        <v>0</v>
      </c>
      <c r="E212" s="26">
        <f>'Values-Valeurs'!C209</f>
        <v>0</v>
      </c>
      <c r="F212" s="26">
        <f>'Values-Valeurs'!D209</f>
        <v>0</v>
      </c>
      <c r="G212" s="26">
        <f>'Values-Valeurs'!E209</f>
        <v>0</v>
      </c>
      <c r="H212" s="16">
        <f t="shared" si="24"/>
        <v>0</v>
      </c>
      <c r="I212" s="16">
        <f t="shared" si="25"/>
        <v>0</v>
      </c>
      <c r="J212" s="17" t="e">
        <f t="shared" si="26"/>
        <v>#DIV/0!</v>
      </c>
      <c r="K212" s="17" t="e">
        <f t="shared" si="27"/>
        <v>#DIV/0!</v>
      </c>
      <c r="L212" s="18" t="e">
        <f>VLOOKUP(B212,'Tableau 6'!$A$2:$P$267,16,FALSE)</f>
        <v>#N/A</v>
      </c>
      <c r="M212" s="35" t="str">
        <f t="shared" si="28"/>
        <v/>
      </c>
      <c r="N212" s="35" t="str">
        <f t="shared" si="29"/>
        <v/>
      </c>
      <c r="O212" s="36" t="e">
        <f>HLOOKUP($Q$1,'Tableau 6'!$A$2:$P$267,B212,FALSE)</f>
        <v>#REF!</v>
      </c>
      <c r="P212" s="35" t="str">
        <f t="shared" si="30"/>
        <v/>
      </c>
      <c r="Q212" s="35" t="str">
        <f t="shared" si="31"/>
        <v/>
      </c>
    </row>
    <row r="213" spans="1:17" s="124" customFormat="1" ht="14.25" customHeight="1">
      <c r="A213" s="143" t="str">
        <f>IF('Values-Valeurs'!A210="","",'Values-Valeurs'!A210)</f>
        <v/>
      </c>
      <c r="B213" s="123" t="e">
        <f>VLOOKUP(A213,Variables!$A:$D,2,FALSE)</f>
        <v>#N/A</v>
      </c>
      <c r="C213" s="175" t="e">
        <f>VLOOKUP(A213,Variables!$A:$D,4,FALSE)</f>
        <v>#N/A</v>
      </c>
      <c r="D213" s="26">
        <f>'Values-Valeurs'!B210</f>
        <v>0</v>
      </c>
      <c r="E213" s="26">
        <f>'Values-Valeurs'!C210</f>
        <v>0</v>
      </c>
      <c r="F213" s="26">
        <f>'Values-Valeurs'!D210</f>
        <v>0</v>
      </c>
      <c r="G213" s="26">
        <f>'Values-Valeurs'!E210</f>
        <v>0</v>
      </c>
      <c r="H213" s="16">
        <f t="shared" si="24"/>
        <v>0</v>
      </c>
      <c r="I213" s="16">
        <f t="shared" si="25"/>
        <v>0</v>
      </c>
      <c r="J213" s="17" t="e">
        <f t="shared" si="26"/>
        <v>#DIV/0!</v>
      </c>
      <c r="K213" s="17" t="e">
        <f t="shared" si="27"/>
        <v>#DIV/0!</v>
      </c>
      <c r="L213" s="18" t="e">
        <f>VLOOKUP(B213,'Tableau 6'!$A$2:$P$267,16,FALSE)</f>
        <v>#N/A</v>
      </c>
      <c r="M213" s="35" t="str">
        <f t="shared" si="28"/>
        <v/>
      </c>
      <c r="N213" s="35" t="str">
        <f t="shared" si="29"/>
        <v/>
      </c>
      <c r="O213" s="36" t="e">
        <f>HLOOKUP($Q$1,'Tableau 6'!$A$2:$P$267,B213,FALSE)</f>
        <v>#REF!</v>
      </c>
      <c r="P213" s="35" t="str">
        <f t="shared" si="30"/>
        <v/>
      </c>
      <c r="Q213" s="35" t="str">
        <f t="shared" si="31"/>
        <v/>
      </c>
    </row>
    <row r="214" spans="1:17" s="124" customFormat="1" ht="14.25" customHeight="1">
      <c r="A214" s="143" t="str">
        <f>IF('Values-Valeurs'!A211="","",'Values-Valeurs'!A211)</f>
        <v/>
      </c>
      <c r="B214" s="123" t="e">
        <f>VLOOKUP(A214,Variables!$A:$D,2,FALSE)</f>
        <v>#N/A</v>
      </c>
      <c r="C214" s="175" t="e">
        <f>VLOOKUP(A214,Variables!$A:$D,4,FALSE)</f>
        <v>#N/A</v>
      </c>
      <c r="D214" s="26">
        <f>'Values-Valeurs'!B211</f>
        <v>0</v>
      </c>
      <c r="E214" s="26">
        <f>'Values-Valeurs'!C211</f>
        <v>0</v>
      </c>
      <c r="F214" s="26">
        <f>'Values-Valeurs'!D211</f>
        <v>0</v>
      </c>
      <c r="G214" s="26">
        <f>'Values-Valeurs'!E211</f>
        <v>0</v>
      </c>
      <c r="H214" s="16">
        <f t="shared" si="24"/>
        <v>0</v>
      </c>
      <c r="I214" s="16">
        <f t="shared" si="25"/>
        <v>0</v>
      </c>
      <c r="J214" s="17" t="e">
        <f t="shared" si="26"/>
        <v>#DIV/0!</v>
      </c>
      <c r="K214" s="17" t="e">
        <f t="shared" si="27"/>
        <v>#DIV/0!</v>
      </c>
      <c r="L214" s="18" t="e">
        <f>VLOOKUP(B214,'Tableau 6'!$A$2:$P$267,16,FALSE)</f>
        <v>#N/A</v>
      </c>
      <c r="M214" s="35" t="str">
        <f t="shared" si="28"/>
        <v/>
      </c>
      <c r="N214" s="35" t="str">
        <f t="shared" si="29"/>
        <v/>
      </c>
      <c r="O214" s="36" t="e">
        <f>HLOOKUP($Q$1,'Tableau 6'!$A$2:$P$267,B214,FALSE)</f>
        <v>#REF!</v>
      </c>
      <c r="P214" s="35" t="str">
        <f t="shared" si="30"/>
        <v/>
      </c>
      <c r="Q214" s="35" t="str">
        <f t="shared" si="31"/>
        <v/>
      </c>
    </row>
    <row r="215" spans="1:17" s="124" customFormat="1" ht="14.25" customHeight="1">
      <c r="A215" s="143" t="str">
        <f>IF('Values-Valeurs'!A212="","",'Values-Valeurs'!A212)</f>
        <v/>
      </c>
      <c r="B215" s="123" t="e">
        <f>VLOOKUP(A215,Variables!$A:$D,2,FALSE)</f>
        <v>#N/A</v>
      </c>
      <c r="C215" s="175" t="e">
        <f>VLOOKUP(A215,Variables!$A:$D,4,FALSE)</f>
        <v>#N/A</v>
      </c>
      <c r="D215" s="26">
        <f>'Values-Valeurs'!B212</f>
        <v>0</v>
      </c>
      <c r="E215" s="26">
        <f>'Values-Valeurs'!C212</f>
        <v>0</v>
      </c>
      <c r="F215" s="26">
        <f>'Values-Valeurs'!D212</f>
        <v>0</v>
      </c>
      <c r="G215" s="26">
        <f>'Values-Valeurs'!E212</f>
        <v>0</v>
      </c>
      <c r="H215" s="16">
        <f t="shared" si="24"/>
        <v>0</v>
      </c>
      <c r="I215" s="16">
        <f t="shared" si="25"/>
        <v>0</v>
      </c>
      <c r="J215" s="17" t="e">
        <f t="shared" si="26"/>
        <v>#DIV/0!</v>
      </c>
      <c r="K215" s="17" t="e">
        <f t="shared" si="27"/>
        <v>#DIV/0!</v>
      </c>
      <c r="L215" s="18" t="e">
        <f>VLOOKUP(B215,'Tableau 6'!$A$2:$P$267,16,FALSE)</f>
        <v>#N/A</v>
      </c>
      <c r="M215" s="35" t="str">
        <f t="shared" si="28"/>
        <v/>
      </c>
      <c r="N215" s="35" t="str">
        <f t="shared" si="29"/>
        <v/>
      </c>
      <c r="O215" s="36" t="e">
        <f>HLOOKUP($Q$1,'Tableau 6'!$A$2:$P$267,B215,FALSE)</f>
        <v>#REF!</v>
      </c>
      <c r="P215" s="35" t="str">
        <f t="shared" si="30"/>
        <v/>
      </c>
      <c r="Q215" s="35" t="str">
        <f t="shared" si="31"/>
        <v/>
      </c>
    </row>
    <row r="216" spans="1:17" s="124" customFormat="1" ht="14.25" customHeight="1">
      <c r="A216" s="143" t="str">
        <f>IF('Values-Valeurs'!A213="","",'Values-Valeurs'!A213)</f>
        <v/>
      </c>
      <c r="B216" s="123" t="e">
        <f>VLOOKUP(A216,Variables!$A:$D,2,FALSE)</f>
        <v>#N/A</v>
      </c>
      <c r="C216" s="175" t="e">
        <f>VLOOKUP(A216,Variables!$A:$D,4,FALSE)</f>
        <v>#N/A</v>
      </c>
      <c r="D216" s="26">
        <f>'Values-Valeurs'!B213</f>
        <v>0</v>
      </c>
      <c r="E216" s="26">
        <f>'Values-Valeurs'!C213</f>
        <v>0</v>
      </c>
      <c r="F216" s="26">
        <f>'Values-Valeurs'!D213</f>
        <v>0</v>
      </c>
      <c r="G216" s="26">
        <f>'Values-Valeurs'!E213</f>
        <v>0</v>
      </c>
      <c r="H216" s="16">
        <f t="shared" si="24"/>
        <v>0</v>
      </c>
      <c r="I216" s="16">
        <f t="shared" si="25"/>
        <v>0</v>
      </c>
      <c r="J216" s="17" t="e">
        <f t="shared" si="26"/>
        <v>#DIV/0!</v>
      </c>
      <c r="K216" s="17" t="e">
        <f t="shared" si="27"/>
        <v>#DIV/0!</v>
      </c>
      <c r="L216" s="18" t="e">
        <f>VLOOKUP(B216,'Tableau 6'!$A$2:$P$267,16,FALSE)</f>
        <v>#N/A</v>
      </c>
      <c r="M216" s="35" t="str">
        <f t="shared" si="28"/>
        <v/>
      </c>
      <c r="N216" s="35" t="str">
        <f t="shared" si="29"/>
        <v/>
      </c>
      <c r="O216" s="36" t="e">
        <f>HLOOKUP($Q$1,'Tableau 6'!$A$2:$P$267,B216,FALSE)</f>
        <v>#REF!</v>
      </c>
      <c r="P216" s="35" t="str">
        <f t="shared" si="30"/>
        <v/>
      </c>
      <c r="Q216" s="35" t="str">
        <f t="shared" si="31"/>
        <v/>
      </c>
    </row>
    <row r="217" spans="1:17" s="124" customFormat="1" ht="14.25" customHeight="1">
      <c r="A217" s="143" t="str">
        <f>IF('Values-Valeurs'!A214="","",'Values-Valeurs'!A214)</f>
        <v/>
      </c>
      <c r="B217" s="123" t="e">
        <f>VLOOKUP(A217,Variables!$A:$D,2,FALSE)</f>
        <v>#N/A</v>
      </c>
      <c r="C217" s="175" t="e">
        <f>VLOOKUP(A217,Variables!$A:$D,4,FALSE)</f>
        <v>#N/A</v>
      </c>
      <c r="D217" s="26">
        <f>'Values-Valeurs'!B214</f>
        <v>0</v>
      </c>
      <c r="E217" s="26">
        <f>'Values-Valeurs'!C214</f>
        <v>0</v>
      </c>
      <c r="F217" s="26">
        <f>'Values-Valeurs'!D214</f>
        <v>0</v>
      </c>
      <c r="G217" s="26">
        <f>'Values-Valeurs'!E214</f>
        <v>0</v>
      </c>
      <c r="H217" s="16">
        <f t="shared" si="24"/>
        <v>0</v>
      </c>
      <c r="I217" s="16">
        <f t="shared" si="25"/>
        <v>0</v>
      </c>
      <c r="J217" s="17" t="e">
        <f t="shared" si="26"/>
        <v>#DIV/0!</v>
      </c>
      <c r="K217" s="17" t="e">
        <f t="shared" si="27"/>
        <v>#DIV/0!</v>
      </c>
      <c r="L217" s="18" t="e">
        <f>VLOOKUP(B217,'Tableau 6'!$A$2:$P$267,16,FALSE)</f>
        <v>#N/A</v>
      </c>
      <c r="M217" s="35" t="str">
        <f t="shared" si="28"/>
        <v/>
      </c>
      <c r="N217" s="35" t="str">
        <f t="shared" si="29"/>
        <v/>
      </c>
      <c r="O217" s="36" t="e">
        <f>HLOOKUP($Q$1,'Tableau 6'!$A$2:$P$267,B217,FALSE)</f>
        <v>#REF!</v>
      </c>
      <c r="P217" s="35" t="str">
        <f t="shared" si="30"/>
        <v/>
      </c>
      <c r="Q217" s="35" t="str">
        <f t="shared" si="31"/>
        <v/>
      </c>
    </row>
    <row r="218" spans="1:17" s="124" customFormat="1" ht="14.25" customHeight="1">
      <c r="A218" s="143" t="str">
        <f>IF('Values-Valeurs'!A215="","",'Values-Valeurs'!A215)</f>
        <v/>
      </c>
      <c r="B218" s="123" t="e">
        <f>VLOOKUP(A218,Variables!$A:$D,2,FALSE)</f>
        <v>#N/A</v>
      </c>
      <c r="C218" s="175" t="e">
        <f>VLOOKUP(A218,Variables!$A:$D,4,FALSE)</f>
        <v>#N/A</v>
      </c>
      <c r="D218" s="26">
        <f>'Values-Valeurs'!B215</f>
        <v>0</v>
      </c>
      <c r="E218" s="26">
        <f>'Values-Valeurs'!C215</f>
        <v>0</v>
      </c>
      <c r="F218" s="26">
        <f>'Values-Valeurs'!D215</f>
        <v>0</v>
      </c>
      <c r="G218" s="26">
        <f>'Values-Valeurs'!E215</f>
        <v>0</v>
      </c>
      <c r="H218" s="16">
        <f t="shared" si="24"/>
        <v>0</v>
      </c>
      <c r="I218" s="16">
        <f t="shared" si="25"/>
        <v>0</v>
      </c>
      <c r="J218" s="17" t="e">
        <f t="shared" si="26"/>
        <v>#DIV/0!</v>
      </c>
      <c r="K218" s="17" t="e">
        <f t="shared" si="27"/>
        <v>#DIV/0!</v>
      </c>
      <c r="L218" s="18" t="e">
        <f>VLOOKUP(B218,'Tableau 6'!$A$2:$P$267,16,FALSE)</f>
        <v>#N/A</v>
      </c>
      <c r="M218" s="35" t="str">
        <f t="shared" si="28"/>
        <v/>
      </c>
      <c r="N218" s="35" t="str">
        <f t="shared" si="29"/>
        <v/>
      </c>
      <c r="O218" s="36" t="e">
        <f>HLOOKUP($Q$1,'Tableau 6'!$A$2:$P$267,B218,FALSE)</f>
        <v>#REF!</v>
      </c>
      <c r="P218" s="35" t="str">
        <f t="shared" si="30"/>
        <v/>
      </c>
      <c r="Q218" s="35" t="str">
        <f t="shared" si="31"/>
        <v/>
      </c>
    </row>
    <row r="219" spans="1:17" s="124" customFormat="1" ht="14.25" customHeight="1">
      <c r="A219" s="143" t="str">
        <f>IF('Values-Valeurs'!A216="","",'Values-Valeurs'!A216)</f>
        <v/>
      </c>
      <c r="B219" s="123" t="e">
        <f>VLOOKUP(A219,Variables!$A:$D,2,FALSE)</f>
        <v>#N/A</v>
      </c>
      <c r="C219" s="175" t="e">
        <f>VLOOKUP(A219,Variables!$A:$D,4,FALSE)</f>
        <v>#N/A</v>
      </c>
      <c r="D219" s="26">
        <f>'Values-Valeurs'!B216</f>
        <v>0</v>
      </c>
      <c r="E219" s="26">
        <f>'Values-Valeurs'!C216</f>
        <v>0</v>
      </c>
      <c r="F219" s="26">
        <f>'Values-Valeurs'!D216</f>
        <v>0</v>
      </c>
      <c r="G219" s="26">
        <f>'Values-Valeurs'!E216</f>
        <v>0</v>
      </c>
      <c r="H219" s="16">
        <f t="shared" si="24"/>
        <v>0</v>
      </c>
      <c r="I219" s="16">
        <f t="shared" si="25"/>
        <v>0</v>
      </c>
      <c r="J219" s="17" t="e">
        <f t="shared" si="26"/>
        <v>#DIV/0!</v>
      </c>
      <c r="K219" s="17" t="e">
        <f t="shared" si="27"/>
        <v>#DIV/0!</v>
      </c>
      <c r="L219" s="18" t="e">
        <f>VLOOKUP(B219,'Tableau 6'!$A$2:$P$267,16,FALSE)</f>
        <v>#N/A</v>
      </c>
      <c r="M219" s="35" t="str">
        <f t="shared" si="28"/>
        <v/>
      </c>
      <c r="N219" s="35" t="str">
        <f t="shared" si="29"/>
        <v/>
      </c>
      <c r="O219" s="36" t="e">
        <f>HLOOKUP($Q$1,'Tableau 6'!$A$2:$P$267,B219,FALSE)</f>
        <v>#REF!</v>
      </c>
      <c r="P219" s="35" t="str">
        <f t="shared" si="30"/>
        <v/>
      </c>
      <c r="Q219" s="35" t="str">
        <f t="shared" si="31"/>
        <v/>
      </c>
    </row>
    <row r="220" spans="1:17" s="124" customFormat="1" ht="14.25" customHeight="1">
      <c r="A220" s="143" t="str">
        <f>IF('Values-Valeurs'!A217="","",'Values-Valeurs'!A217)</f>
        <v/>
      </c>
      <c r="B220" s="123" t="e">
        <f>VLOOKUP(A220,Variables!$A:$D,2,FALSE)</f>
        <v>#N/A</v>
      </c>
      <c r="C220" s="175" t="e">
        <f>VLOOKUP(A220,Variables!$A:$D,4,FALSE)</f>
        <v>#N/A</v>
      </c>
      <c r="D220" s="26">
        <f>'Values-Valeurs'!B217</f>
        <v>0</v>
      </c>
      <c r="E220" s="26">
        <f>'Values-Valeurs'!C217</f>
        <v>0</v>
      </c>
      <c r="F220" s="26">
        <f>'Values-Valeurs'!D217</f>
        <v>0</v>
      </c>
      <c r="G220" s="26">
        <f>'Values-Valeurs'!E217</f>
        <v>0</v>
      </c>
      <c r="H220" s="16">
        <f t="shared" si="24"/>
        <v>0</v>
      </c>
      <c r="I220" s="16">
        <f t="shared" si="25"/>
        <v>0</v>
      </c>
      <c r="J220" s="17" t="e">
        <f t="shared" si="26"/>
        <v>#DIV/0!</v>
      </c>
      <c r="K220" s="17" t="e">
        <f t="shared" si="27"/>
        <v>#DIV/0!</v>
      </c>
      <c r="L220" s="18" t="e">
        <f>VLOOKUP(B220,'Tableau 6'!$A$2:$P$267,16,FALSE)</f>
        <v>#N/A</v>
      </c>
      <c r="M220" s="35" t="str">
        <f t="shared" si="28"/>
        <v/>
      </c>
      <c r="N220" s="35" t="str">
        <f t="shared" si="29"/>
        <v/>
      </c>
      <c r="O220" s="36" t="e">
        <f>HLOOKUP($Q$1,'Tableau 6'!$A$2:$P$267,B220,FALSE)</f>
        <v>#REF!</v>
      </c>
      <c r="P220" s="35" t="str">
        <f t="shared" si="30"/>
        <v/>
      </c>
      <c r="Q220" s="35" t="str">
        <f t="shared" si="31"/>
        <v/>
      </c>
    </row>
    <row r="221" spans="1:17" s="124" customFormat="1" ht="14.25" customHeight="1">
      <c r="A221" s="143" t="str">
        <f>IF('Values-Valeurs'!A218="","",'Values-Valeurs'!A218)</f>
        <v/>
      </c>
      <c r="B221" s="123" t="e">
        <f>VLOOKUP(A221,Variables!$A:$D,2,FALSE)</f>
        <v>#N/A</v>
      </c>
      <c r="C221" s="175" t="e">
        <f>VLOOKUP(A221,Variables!$A:$D,4,FALSE)</f>
        <v>#N/A</v>
      </c>
      <c r="D221" s="26">
        <f>'Values-Valeurs'!B218</f>
        <v>0</v>
      </c>
      <c r="E221" s="26">
        <f>'Values-Valeurs'!C218</f>
        <v>0</v>
      </c>
      <c r="F221" s="26">
        <f>'Values-Valeurs'!D218</f>
        <v>0</v>
      </c>
      <c r="G221" s="26">
        <f>'Values-Valeurs'!E218</f>
        <v>0</v>
      </c>
      <c r="H221" s="16">
        <f t="shared" si="24"/>
        <v>0</v>
      </c>
      <c r="I221" s="16">
        <f t="shared" si="25"/>
        <v>0</v>
      </c>
      <c r="J221" s="17" t="e">
        <f t="shared" si="26"/>
        <v>#DIV/0!</v>
      </c>
      <c r="K221" s="17" t="e">
        <f t="shared" si="27"/>
        <v>#DIV/0!</v>
      </c>
      <c r="L221" s="18" t="e">
        <f>VLOOKUP(B221,'Tableau 6'!$A$2:$P$267,16,FALSE)</f>
        <v>#N/A</v>
      </c>
      <c r="M221" s="35" t="str">
        <f t="shared" si="28"/>
        <v/>
      </c>
      <c r="N221" s="35" t="str">
        <f t="shared" si="29"/>
        <v/>
      </c>
      <c r="O221" s="36" t="e">
        <f>HLOOKUP($Q$1,'Tableau 6'!$A$2:$P$267,B221,FALSE)</f>
        <v>#REF!</v>
      </c>
      <c r="P221" s="35" t="str">
        <f t="shared" si="30"/>
        <v/>
      </c>
      <c r="Q221" s="35" t="str">
        <f t="shared" si="31"/>
        <v/>
      </c>
    </row>
    <row r="222" spans="1:17" s="124" customFormat="1" ht="14.25" customHeight="1">
      <c r="A222" s="143" t="str">
        <f>IF('Values-Valeurs'!A219="","",'Values-Valeurs'!A219)</f>
        <v/>
      </c>
      <c r="B222" s="123" t="e">
        <f>VLOOKUP(A222,Variables!$A:$D,2,FALSE)</f>
        <v>#N/A</v>
      </c>
      <c r="C222" s="175" t="e">
        <f>VLOOKUP(A222,Variables!$A:$D,4,FALSE)</f>
        <v>#N/A</v>
      </c>
      <c r="D222" s="26">
        <f>'Values-Valeurs'!B219</f>
        <v>0</v>
      </c>
      <c r="E222" s="26">
        <f>'Values-Valeurs'!C219</f>
        <v>0</v>
      </c>
      <c r="F222" s="26">
        <f>'Values-Valeurs'!D219</f>
        <v>0</v>
      </c>
      <c r="G222" s="26">
        <f>'Values-Valeurs'!E219</f>
        <v>0</v>
      </c>
      <c r="H222" s="16">
        <f t="shared" si="24"/>
        <v>0</v>
      </c>
      <c r="I222" s="16">
        <f t="shared" si="25"/>
        <v>0</v>
      </c>
      <c r="J222" s="17" t="e">
        <f t="shared" si="26"/>
        <v>#DIV/0!</v>
      </c>
      <c r="K222" s="17" t="e">
        <f t="shared" si="27"/>
        <v>#DIV/0!</v>
      </c>
      <c r="L222" s="18" t="e">
        <f>VLOOKUP(B222,'Tableau 6'!$A$2:$P$267,16,FALSE)</f>
        <v>#N/A</v>
      </c>
      <c r="M222" s="35" t="str">
        <f t="shared" si="28"/>
        <v/>
      </c>
      <c r="N222" s="35" t="str">
        <f t="shared" si="29"/>
        <v/>
      </c>
      <c r="O222" s="36" t="e">
        <f>HLOOKUP($Q$1,'Tableau 6'!$A$2:$P$267,B222,FALSE)</f>
        <v>#REF!</v>
      </c>
      <c r="P222" s="35" t="str">
        <f t="shared" si="30"/>
        <v/>
      </c>
      <c r="Q222" s="35" t="str">
        <f t="shared" si="31"/>
        <v/>
      </c>
    </row>
    <row r="223" spans="1:17" s="124" customFormat="1" ht="14.25" customHeight="1">
      <c r="A223" s="143" t="str">
        <f>IF('Values-Valeurs'!A220="","",'Values-Valeurs'!A220)</f>
        <v/>
      </c>
      <c r="B223" s="123" t="e">
        <f>VLOOKUP(A223,Variables!$A:$D,2,FALSE)</f>
        <v>#N/A</v>
      </c>
      <c r="C223" s="175" t="e">
        <f>VLOOKUP(A223,Variables!$A:$D,4,FALSE)</f>
        <v>#N/A</v>
      </c>
      <c r="D223" s="26">
        <f>'Values-Valeurs'!B220</f>
        <v>0</v>
      </c>
      <c r="E223" s="26">
        <f>'Values-Valeurs'!C220</f>
        <v>0</v>
      </c>
      <c r="F223" s="26">
        <f>'Values-Valeurs'!D220</f>
        <v>0</v>
      </c>
      <c r="G223" s="26">
        <f>'Values-Valeurs'!E220</f>
        <v>0</v>
      </c>
      <c r="H223" s="16">
        <f t="shared" si="24"/>
        <v>0</v>
      </c>
      <c r="I223" s="16">
        <f t="shared" si="25"/>
        <v>0</v>
      </c>
      <c r="J223" s="17" t="e">
        <f t="shared" si="26"/>
        <v>#DIV/0!</v>
      </c>
      <c r="K223" s="17" t="e">
        <f t="shared" si="27"/>
        <v>#DIV/0!</v>
      </c>
      <c r="L223" s="18" t="e">
        <f>VLOOKUP(B223,'Tableau 6'!$A$2:$P$267,16,FALSE)</f>
        <v>#N/A</v>
      </c>
      <c r="M223" s="35" t="str">
        <f t="shared" si="28"/>
        <v/>
      </c>
      <c r="N223" s="35" t="str">
        <f t="shared" si="29"/>
        <v/>
      </c>
      <c r="O223" s="36" t="e">
        <f>HLOOKUP($Q$1,'Tableau 6'!$A$2:$P$267,B223,FALSE)</f>
        <v>#REF!</v>
      </c>
      <c r="P223" s="35" t="str">
        <f t="shared" si="30"/>
        <v/>
      </c>
      <c r="Q223" s="35" t="str">
        <f t="shared" si="31"/>
        <v/>
      </c>
    </row>
    <row r="224" spans="1:17" s="124" customFormat="1" ht="14.25" customHeight="1">
      <c r="A224" s="143" t="str">
        <f>IF('Values-Valeurs'!A221="","",'Values-Valeurs'!A221)</f>
        <v/>
      </c>
      <c r="B224" s="123" t="e">
        <f>VLOOKUP(A224,Variables!$A:$D,2,FALSE)</f>
        <v>#N/A</v>
      </c>
      <c r="C224" s="175" t="e">
        <f>VLOOKUP(A224,Variables!$A:$D,4,FALSE)</f>
        <v>#N/A</v>
      </c>
      <c r="D224" s="26">
        <f>'Values-Valeurs'!B221</f>
        <v>0</v>
      </c>
      <c r="E224" s="26">
        <f>'Values-Valeurs'!C221</f>
        <v>0</v>
      </c>
      <c r="F224" s="26">
        <f>'Values-Valeurs'!D221</f>
        <v>0</v>
      </c>
      <c r="G224" s="26">
        <f>'Values-Valeurs'!E221</f>
        <v>0</v>
      </c>
      <c r="H224" s="16">
        <f t="shared" si="24"/>
        <v>0</v>
      </c>
      <c r="I224" s="16">
        <f t="shared" si="25"/>
        <v>0</v>
      </c>
      <c r="J224" s="17" t="e">
        <f t="shared" si="26"/>
        <v>#DIV/0!</v>
      </c>
      <c r="K224" s="17" t="e">
        <f t="shared" si="27"/>
        <v>#DIV/0!</v>
      </c>
      <c r="L224" s="18" t="e">
        <f>VLOOKUP(B224,'Tableau 6'!$A$2:$P$267,16,FALSE)</f>
        <v>#N/A</v>
      </c>
      <c r="M224" s="35" t="str">
        <f t="shared" si="28"/>
        <v/>
      </c>
      <c r="N224" s="35" t="str">
        <f t="shared" si="29"/>
        <v/>
      </c>
      <c r="O224" s="36" t="e">
        <f>HLOOKUP($Q$1,'Tableau 6'!$A$2:$P$267,B224,FALSE)</f>
        <v>#REF!</v>
      </c>
      <c r="P224" s="35" t="str">
        <f t="shared" si="30"/>
        <v/>
      </c>
      <c r="Q224" s="35" t="str">
        <f t="shared" si="31"/>
        <v/>
      </c>
    </row>
    <row r="225" spans="1:17" s="124" customFormat="1" ht="14.25" customHeight="1">
      <c r="A225" s="143" t="str">
        <f>IF('Values-Valeurs'!A222="","",'Values-Valeurs'!A222)</f>
        <v/>
      </c>
      <c r="B225" s="123" t="e">
        <f>VLOOKUP(A225,Variables!$A:$D,2,FALSE)</f>
        <v>#N/A</v>
      </c>
      <c r="C225" s="175" t="e">
        <f>VLOOKUP(A225,Variables!$A:$D,4,FALSE)</f>
        <v>#N/A</v>
      </c>
      <c r="D225" s="26">
        <f>'Values-Valeurs'!B222</f>
        <v>0</v>
      </c>
      <c r="E225" s="26">
        <f>'Values-Valeurs'!C222</f>
        <v>0</v>
      </c>
      <c r="F225" s="26">
        <f>'Values-Valeurs'!D222</f>
        <v>0</v>
      </c>
      <c r="G225" s="26">
        <f>'Values-Valeurs'!E222</f>
        <v>0</v>
      </c>
      <c r="H225" s="16">
        <f t="shared" si="24"/>
        <v>0</v>
      </c>
      <c r="I225" s="16">
        <f t="shared" si="25"/>
        <v>0</v>
      </c>
      <c r="J225" s="17" t="e">
        <f t="shared" si="26"/>
        <v>#DIV/0!</v>
      </c>
      <c r="K225" s="17" t="e">
        <f t="shared" si="27"/>
        <v>#DIV/0!</v>
      </c>
      <c r="L225" s="18" t="e">
        <f>VLOOKUP(B225,'Tableau 6'!$A$2:$P$267,16,FALSE)</f>
        <v>#N/A</v>
      </c>
      <c r="M225" s="35" t="str">
        <f t="shared" si="28"/>
        <v/>
      </c>
      <c r="N225" s="35" t="str">
        <f t="shared" si="29"/>
        <v/>
      </c>
      <c r="O225" s="36" t="e">
        <f>HLOOKUP($Q$1,'Tableau 6'!$A$2:$P$267,B225,FALSE)</f>
        <v>#REF!</v>
      </c>
      <c r="P225" s="35" t="str">
        <f t="shared" si="30"/>
        <v/>
      </c>
      <c r="Q225" s="35" t="str">
        <f t="shared" si="31"/>
        <v/>
      </c>
    </row>
    <row r="226" spans="1:17" s="124" customFormat="1" ht="14.25" customHeight="1">
      <c r="A226" s="143" t="str">
        <f>IF('Values-Valeurs'!A223="","",'Values-Valeurs'!A223)</f>
        <v/>
      </c>
      <c r="B226" s="123" t="e">
        <f>VLOOKUP(A226,Variables!$A:$D,2,FALSE)</f>
        <v>#N/A</v>
      </c>
      <c r="C226" s="175" t="e">
        <f>VLOOKUP(A226,Variables!$A:$D,4,FALSE)</f>
        <v>#N/A</v>
      </c>
      <c r="D226" s="26">
        <f>'Values-Valeurs'!B223</f>
        <v>0</v>
      </c>
      <c r="E226" s="26">
        <f>'Values-Valeurs'!C223</f>
        <v>0</v>
      </c>
      <c r="F226" s="26">
        <f>'Values-Valeurs'!D223</f>
        <v>0</v>
      </c>
      <c r="G226" s="26">
        <f>'Values-Valeurs'!E223</f>
        <v>0</v>
      </c>
      <c r="H226" s="16">
        <f t="shared" si="24"/>
        <v>0</v>
      </c>
      <c r="I226" s="16">
        <f t="shared" si="25"/>
        <v>0</v>
      </c>
      <c r="J226" s="17" t="e">
        <f t="shared" si="26"/>
        <v>#DIV/0!</v>
      </c>
      <c r="K226" s="17" t="e">
        <f t="shared" si="27"/>
        <v>#DIV/0!</v>
      </c>
      <c r="L226" s="18" t="e">
        <f>VLOOKUP(B226,'Tableau 6'!$A$2:$P$267,16,FALSE)</f>
        <v>#N/A</v>
      </c>
      <c r="M226" s="35" t="str">
        <f t="shared" si="28"/>
        <v/>
      </c>
      <c r="N226" s="35" t="str">
        <f t="shared" si="29"/>
        <v/>
      </c>
      <c r="O226" s="36" t="e">
        <f>HLOOKUP($Q$1,'Tableau 6'!$A$2:$P$267,B226,FALSE)</f>
        <v>#REF!</v>
      </c>
      <c r="P226" s="35" t="str">
        <f t="shared" si="30"/>
        <v/>
      </c>
      <c r="Q226" s="35" t="str">
        <f t="shared" si="31"/>
        <v/>
      </c>
    </row>
    <row r="227" spans="1:17" s="124" customFormat="1" ht="14.25" customHeight="1">
      <c r="A227" s="143" t="str">
        <f>IF('Values-Valeurs'!A224="","",'Values-Valeurs'!A224)</f>
        <v/>
      </c>
      <c r="B227" s="123" t="e">
        <f>VLOOKUP(A227,Variables!$A:$D,2,FALSE)</f>
        <v>#N/A</v>
      </c>
      <c r="C227" s="175" t="e">
        <f>VLOOKUP(A227,Variables!$A:$D,4,FALSE)</f>
        <v>#N/A</v>
      </c>
      <c r="D227" s="26">
        <f>'Values-Valeurs'!B224</f>
        <v>0</v>
      </c>
      <c r="E227" s="26">
        <f>'Values-Valeurs'!C224</f>
        <v>0</v>
      </c>
      <c r="F227" s="26">
        <f>'Values-Valeurs'!D224</f>
        <v>0</v>
      </c>
      <c r="G227" s="26">
        <f>'Values-Valeurs'!E224</f>
        <v>0</v>
      </c>
      <c r="H227" s="16">
        <f t="shared" si="24"/>
        <v>0</v>
      </c>
      <c r="I227" s="16">
        <f t="shared" si="25"/>
        <v>0</v>
      </c>
      <c r="J227" s="17" t="e">
        <f t="shared" si="26"/>
        <v>#DIV/0!</v>
      </c>
      <c r="K227" s="17" t="e">
        <f t="shared" si="27"/>
        <v>#DIV/0!</v>
      </c>
      <c r="L227" s="18" t="e">
        <f>VLOOKUP(B227,'Tableau 6'!$A$2:$P$267,16,FALSE)</f>
        <v>#N/A</v>
      </c>
      <c r="M227" s="35" t="str">
        <f t="shared" si="28"/>
        <v/>
      </c>
      <c r="N227" s="35" t="str">
        <f t="shared" si="29"/>
        <v/>
      </c>
      <c r="O227" s="36" t="e">
        <f>HLOOKUP($Q$1,'Tableau 6'!$A$2:$P$267,B227,FALSE)</f>
        <v>#REF!</v>
      </c>
      <c r="P227" s="35" t="str">
        <f t="shared" si="30"/>
        <v/>
      </c>
      <c r="Q227" s="35" t="str">
        <f t="shared" si="31"/>
        <v/>
      </c>
    </row>
    <row r="228" spans="1:17" s="124" customFormat="1" ht="14.25" customHeight="1">
      <c r="A228" s="143" t="str">
        <f>IF('Values-Valeurs'!A225="","",'Values-Valeurs'!A225)</f>
        <v/>
      </c>
      <c r="B228" s="123" t="e">
        <f>VLOOKUP(A228,Variables!$A:$D,2,FALSE)</f>
        <v>#N/A</v>
      </c>
      <c r="C228" s="175" t="e">
        <f>VLOOKUP(A228,Variables!$A:$D,4,FALSE)</f>
        <v>#N/A</v>
      </c>
      <c r="D228" s="26">
        <f>'Values-Valeurs'!B225</f>
        <v>0</v>
      </c>
      <c r="E228" s="26">
        <f>'Values-Valeurs'!C225</f>
        <v>0</v>
      </c>
      <c r="F228" s="26">
        <f>'Values-Valeurs'!D225</f>
        <v>0</v>
      </c>
      <c r="G228" s="26">
        <f>'Values-Valeurs'!E225</f>
        <v>0</v>
      </c>
      <c r="H228" s="16">
        <f t="shared" si="24"/>
        <v>0</v>
      </c>
      <c r="I228" s="16">
        <f t="shared" si="25"/>
        <v>0</v>
      </c>
      <c r="J228" s="17" t="e">
        <f t="shared" si="26"/>
        <v>#DIV/0!</v>
      </c>
      <c r="K228" s="17" t="e">
        <f t="shared" si="27"/>
        <v>#DIV/0!</v>
      </c>
      <c r="L228" s="18" t="e">
        <f>VLOOKUP(B228,'Tableau 6'!$A$2:$P$267,16,FALSE)</f>
        <v>#N/A</v>
      </c>
      <c r="M228" s="35" t="str">
        <f t="shared" si="28"/>
        <v/>
      </c>
      <c r="N228" s="35" t="str">
        <f t="shared" si="29"/>
        <v/>
      </c>
      <c r="O228" s="36" t="e">
        <f>HLOOKUP($Q$1,'Tableau 6'!$A$2:$P$267,B228,FALSE)</f>
        <v>#REF!</v>
      </c>
      <c r="P228" s="35" t="str">
        <f t="shared" si="30"/>
        <v/>
      </c>
      <c r="Q228" s="35" t="str">
        <f t="shared" si="31"/>
        <v/>
      </c>
    </row>
    <row r="229" spans="1:17" s="124" customFormat="1" ht="14.25" customHeight="1">
      <c r="A229" s="143" t="str">
        <f>IF('Values-Valeurs'!A226="","",'Values-Valeurs'!A226)</f>
        <v/>
      </c>
      <c r="B229" s="123" t="e">
        <f>VLOOKUP(A229,Variables!$A:$D,2,FALSE)</f>
        <v>#N/A</v>
      </c>
      <c r="C229" s="175" t="e">
        <f>VLOOKUP(A229,Variables!$A:$D,4,FALSE)</f>
        <v>#N/A</v>
      </c>
      <c r="D229" s="26">
        <f>'Values-Valeurs'!B226</f>
        <v>0</v>
      </c>
      <c r="E229" s="26">
        <f>'Values-Valeurs'!C226</f>
        <v>0</v>
      </c>
      <c r="F229" s="26">
        <f>'Values-Valeurs'!D226</f>
        <v>0</v>
      </c>
      <c r="G229" s="26">
        <f>'Values-Valeurs'!E226</f>
        <v>0</v>
      </c>
      <c r="H229" s="16">
        <f t="shared" si="24"/>
        <v>0</v>
      </c>
      <c r="I229" s="16">
        <f t="shared" si="25"/>
        <v>0</v>
      </c>
      <c r="J229" s="17" t="e">
        <f t="shared" si="26"/>
        <v>#DIV/0!</v>
      </c>
      <c r="K229" s="17" t="e">
        <f t="shared" si="27"/>
        <v>#DIV/0!</v>
      </c>
      <c r="L229" s="18" t="e">
        <f>VLOOKUP(B229,'Tableau 6'!$A$2:$P$267,16,FALSE)</f>
        <v>#N/A</v>
      </c>
      <c r="M229" s="35" t="str">
        <f t="shared" si="28"/>
        <v/>
      </c>
      <c r="N229" s="35" t="str">
        <f t="shared" si="29"/>
        <v/>
      </c>
      <c r="O229" s="36" t="e">
        <f>HLOOKUP($Q$1,'Tableau 6'!$A$2:$P$267,B229,FALSE)</f>
        <v>#REF!</v>
      </c>
      <c r="P229" s="35" t="str">
        <f t="shared" si="30"/>
        <v/>
      </c>
      <c r="Q229" s="35" t="str">
        <f t="shared" si="31"/>
        <v/>
      </c>
    </row>
    <row r="230" spans="1:17" s="124" customFormat="1" ht="14.25" customHeight="1">
      <c r="A230" s="143" t="str">
        <f>IF('Values-Valeurs'!A227="","",'Values-Valeurs'!A227)</f>
        <v/>
      </c>
      <c r="B230" s="123" t="e">
        <f>VLOOKUP(A230,Variables!$A:$D,2,FALSE)</f>
        <v>#N/A</v>
      </c>
      <c r="C230" s="175" t="e">
        <f>VLOOKUP(A230,Variables!$A:$D,4,FALSE)</f>
        <v>#N/A</v>
      </c>
      <c r="D230" s="26">
        <f>'Values-Valeurs'!B227</f>
        <v>0</v>
      </c>
      <c r="E230" s="26">
        <f>'Values-Valeurs'!C227</f>
        <v>0</v>
      </c>
      <c r="F230" s="26">
        <f>'Values-Valeurs'!D227</f>
        <v>0</v>
      </c>
      <c r="G230" s="26">
        <f>'Values-Valeurs'!E227</f>
        <v>0</v>
      </c>
      <c r="H230" s="16">
        <f t="shared" si="24"/>
        <v>0</v>
      </c>
      <c r="I230" s="16">
        <f t="shared" si="25"/>
        <v>0</v>
      </c>
      <c r="J230" s="17" t="e">
        <f t="shared" si="26"/>
        <v>#DIV/0!</v>
      </c>
      <c r="K230" s="17" t="e">
        <f t="shared" si="27"/>
        <v>#DIV/0!</v>
      </c>
      <c r="L230" s="18" t="e">
        <f>VLOOKUP(B230,'Tableau 6'!$A$2:$P$267,16,FALSE)</f>
        <v>#N/A</v>
      </c>
      <c r="M230" s="35" t="str">
        <f t="shared" si="28"/>
        <v/>
      </c>
      <c r="N230" s="35" t="str">
        <f t="shared" si="29"/>
        <v/>
      </c>
      <c r="O230" s="36" t="e">
        <f>HLOOKUP($Q$1,'Tableau 6'!$A$2:$P$267,B230,FALSE)</f>
        <v>#REF!</v>
      </c>
      <c r="P230" s="35" t="str">
        <f t="shared" si="30"/>
        <v/>
      </c>
      <c r="Q230" s="35" t="str">
        <f t="shared" si="31"/>
        <v/>
      </c>
    </row>
    <row r="231" spans="1:17" s="124" customFormat="1" ht="14.25" customHeight="1">
      <c r="A231" s="143" t="str">
        <f>IF('Values-Valeurs'!A228="","",'Values-Valeurs'!A228)</f>
        <v/>
      </c>
      <c r="B231" s="123" t="e">
        <f>VLOOKUP(A231,Variables!$A:$D,2,FALSE)</f>
        <v>#N/A</v>
      </c>
      <c r="C231" s="175" t="e">
        <f>VLOOKUP(A231,Variables!$A:$D,4,FALSE)</f>
        <v>#N/A</v>
      </c>
      <c r="D231" s="26">
        <f>'Values-Valeurs'!B228</f>
        <v>0</v>
      </c>
      <c r="E231" s="26">
        <f>'Values-Valeurs'!C228</f>
        <v>0</v>
      </c>
      <c r="F231" s="26">
        <f>'Values-Valeurs'!D228</f>
        <v>0</v>
      </c>
      <c r="G231" s="26">
        <f>'Values-Valeurs'!E228</f>
        <v>0</v>
      </c>
      <c r="H231" s="16">
        <f t="shared" si="24"/>
        <v>0</v>
      </c>
      <c r="I231" s="16">
        <f t="shared" si="25"/>
        <v>0</v>
      </c>
      <c r="J231" s="17" t="e">
        <f t="shared" si="26"/>
        <v>#DIV/0!</v>
      </c>
      <c r="K231" s="17" t="e">
        <f t="shared" si="27"/>
        <v>#DIV/0!</v>
      </c>
      <c r="L231" s="18" t="e">
        <f>VLOOKUP(B231,'Tableau 6'!$A$2:$P$267,16,FALSE)</f>
        <v>#N/A</v>
      </c>
      <c r="M231" s="35" t="str">
        <f t="shared" si="28"/>
        <v/>
      </c>
      <c r="N231" s="35" t="str">
        <f t="shared" si="29"/>
        <v/>
      </c>
      <c r="O231" s="36" t="e">
        <f>HLOOKUP($Q$1,'Tableau 6'!$A$2:$P$267,B231,FALSE)</f>
        <v>#REF!</v>
      </c>
      <c r="P231" s="35" t="str">
        <f t="shared" si="30"/>
        <v/>
      </c>
      <c r="Q231" s="35" t="str">
        <f t="shared" si="31"/>
        <v/>
      </c>
    </row>
    <row r="232" spans="1:17" s="124" customFormat="1" ht="14.25" customHeight="1">
      <c r="A232" s="143" t="str">
        <f>IF('Values-Valeurs'!A229="","",'Values-Valeurs'!A229)</f>
        <v/>
      </c>
      <c r="B232" s="123" t="e">
        <f>VLOOKUP(A232,Variables!$A:$D,2,FALSE)</f>
        <v>#N/A</v>
      </c>
      <c r="C232" s="175" t="e">
        <f>VLOOKUP(A232,Variables!$A:$D,4,FALSE)</f>
        <v>#N/A</v>
      </c>
      <c r="D232" s="26">
        <f>'Values-Valeurs'!B229</f>
        <v>0</v>
      </c>
      <c r="E232" s="26">
        <f>'Values-Valeurs'!C229</f>
        <v>0</v>
      </c>
      <c r="F232" s="26">
        <f>'Values-Valeurs'!D229</f>
        <v>0</v>
      </c>
      <c r="G232" s="26">
        <f>'Values-Valeurs'!E229</f>
        <v>0</v>
      </c>
      <c r="H232" s="16">
        <f t="shared" si="24"/>
        <v>0</v>
      </c>
      <c r="I232" s="16">
        <f t="shared" si="25"/>
        <v>0</v>
      </c>
      <c r="J232" s="17" t="e">
        <f t="shared" si="26"/>
        <v>#DIV/0!</v>
      </c>
      <c r="K232" s="17" t="e">
        <f t="shared" si="27"/>
        <v>#DIV/0!</v>
      </c>
      <c r="L232" s="18" t="e">
        <f>VLOOKUP(B232,'Tableau 6'!$A$2:$P$267,16,FALSE)</f>
        <v>#N/A</v>
      </c>
      <c r="M232" s="35" t="str">
        <f t="shared" si="28"/>
        <v/>
      </c>
      <c r="N232" s="35" t="str">
        <f t="shared" si="29"/>
        <v/>
      </c>
      <c r="O232" s="36" t="e">
        <f>HLOOKUP($Q$1,'Tableau 6'!$A$2:$P$267,B232,FALSE)</f>
        <v>#REF!</v>
      </c>
      <c r="P232" s="35" t="str">
        <f t="shared" si="30"/>
        <v/>
      </c>
      <c r="Q232" s="35" t="str">
        <f t="shared" si="31"/>
        <v/>
      </c>
    </row>
    <row r="233" spans="1:17" s="124" customFormat="1" ht="14.25" customHeight="1">
      <c r="A233" s="143" t="str">
        <f>IF('Values-Valeurs'!A230="","",'Values-Valeurs'!A230)</f>
        <v/>
      </c>
      <c r="B233" s="123" t="e">
        <f>VLOOKUP(A233,Variables!$A:$D,2,FALSE)</f>
        <v>#N/A</v>
      </c>
      <c r="C233" s="175" t="e">
        <f>VLOOKUP(A233,Variables!$A:$D,4,FALSE)</f>
        <v>#N/A</v>
      </c>
      <c r="D233" s="26">
        <f>'Values-Valeurs'!B230</f>
        <v>0</v>
      </c>
      <c r="E233" s="26">
        <f>'Values-Valeurs'!C230</f>
        <v>0</v>
      </c>
      <c r="F233" s="26">
        <f>'Values-Valeurs'!D230</f>
        <v>0</v>
      </c>
      <c r="G233" s="26">
        <f>'Values-Valeurs'!E230</f>
        <v>0</v>
      </c>
      <c r="H233" s="16">
        <f t="shared" si="24"/>
        <v>0</v>
      </c>
      <c r="I233" s="16">
        <f t="shared" si="25"/>
        <v>0</v>
      </c>
      <c r="J233" s="17" t="e">
        <f t="shared" si="26"/>
        <v>#DIV/0!</v>
      </c>
      <c r="K233" s="17" t="e">
        <f t="shared" si="27"/>
        <v>#DIV/0!</v>
      </c>
      <c r="L233" s="18" t="e">
        <f>VLOOKUP(B233,'Tableau 6'!$A$2:$P$267,16,FALSE)</f>
        <v>#N/A</v>
      </c>
      <c r="M233" s="35" t="str">
        <f t="shared" si="28"/>
        <v/>
      </c>
      <c r="N233" s="35" t="str">
        <f t="shared" si="29"/>
        <v/>
      </c>
      <c r="O233" s="36" t="e">
        <f>HLOOKUP($Q$1,'Tableau 6'!$A$2:$P$267,B233,FALSE)</f>
        <v>#REF!</v>
      </c>
      <c r="P233" s="35" t="str">
        <f t="shared" si="30"/>
        <v/>
      </c>
      <c r="Q233" s="35" t="str">
        <f t="shared" si="31"/>
        <v/>
      </c>
    </row>
    <row r="234" spans="1:17" s="124" customFormat="1" ht="14.25" customHeight="1">
      <c r="A234" s="143" t="str">
        <f>IF('Values-Valeurs'!A231="","",'Values-Valeurs'!A231)</f>
        <v/>
      </c>
      <c r="B234" s="123" t="e">
        <f>VLOOKUP(A234,Variables!$A:$D,2,FALSE)</f>
        <v>#N/A</v>
      </c>
      <c r="C234" s="175" t="e">
        <f>VLOOKUP(A234,Variables!$A:$D,4,FALSE)</f>
        <v>#N/A</v>
      </c>
      <c r="D234" s="26">
        <f>'Values-Valeurs'!B231</f>
        <v>0</v>
      </c>
      <c r="E234" s="26">
        <f>'Values-Valeurs'!C231</f>
        <v>0</v>
      </c>
      <c r="F234" s="26">
        <f>'Values-Valeurs'!D231</f>
        <v>0</v>
      </c>
      <c r="G234" s="26">
        <f>'Values-Valeurs'!E231</f>
        <v>0</v>
      </c>
      <c r="H234" s="16">
        <f t="shared" si="24"/>
        <v>0</v>
      </c>
      <c r="I234" s="16">
        <f t="shared" si="25"/>
        <v>0</v>
      </c>
      <c r="J234" s="17" t="e">
        <f t="shared" si="26"/>
        <v>#DIV/0!</v>
      </c>
      <c r="K234" s="17" t="e">
        <f t="shared" si="27"/>
        <v>#DIV/0!</v>
      </c>
      <c r="L234" s="18" t="e">
        <f>VLOOKUP(B234,'Tableau 6'!$A$2:$P$267,16,FALSE)</f>
        <v>#N/A</v>
      </c>
      <c r="M234" s="35" t="str">
        <f t="shared" si="28"/>
        <v/>
      </c>
      <c r="N234" s="35" t="str">
        <f t="shared" si="29"/>
        <v/>
      </c>
      <c r="O234" s="36" t="e">
        <f>HLOOKUP($Q$1,'Tableau 6'!$A$2:$P$267,B234,FALSE)</f>
        <v>#REF!</v>
      </c>
      <c r="P234" s="35" t="str">
        <f t="shared" si="30"/>
        <v/>
      </c>
      <c r="Q234" s="35" t="str">
        <f t="shared" si="31"/>
        <v/>
      </c>
    </row>
    <row r="235" spans="1:17" s="124" customFormat="1" ht="14.25" customHeight="1">
      <c r="A235" s="143" t="str">
        <f>IF('Values-Valeurs'!A232="","",'Values-Valeurs'!A232)</f>
        <v/>
      </c>
      <c r="B235" s="123" t="e">
        <f>VLOOKUP(A235,Variables!$A:$D,2,FALSE)</f>
        <v>#N/A</v>
      </c>
      <c r="C235" s="175" t="e">
        <f>VLOOKUP(A235,Variables!$A:$D,4,FALSE)</f>
        <v>#N/A</v>
      </c>
      <c r="D235" s="26">
        <f>'Values-Valeurs'!B232</f>
        <v>0</v>
      </c>
      <c r="E235" s="26">
        <f>'Values-Valeurs'!C232</f>
        <v>0</v>
      </c>
      <c r="F235" s="26">
        <f>'Values-Valeurs'!D232</f>
        <v>0</v>
      </c>
      <c r="G235" s="26">
        <f>'Values-Valeurs'!E232</f>
        <v>0</v>
      </c>
      <c r="H235" s="16">
        <f t="shared" si="24"/>
        <v>0</v>
      </c>
      <c r="I235" s="16">
        <f t="shared" si="25"/>
        <v>0</v>
      </c>
      <c r="J235" s="17" t="e">
        <f t="shared" si="26"/>
        <v>#DIV/0!</v>
      </c>
      <c r="K235" s="17" t="e">
        <f t="shared" si="27"/>
        <v>#DIV/0!</v>
      </c>
      <c r="L235" s="18" t="e">
        <f>VLOOKUP(B235,'Tableau 6'!$A$2:$P$267,16,FALSE)</f>
        <v>#N/A</v>
      </c>
      <c r="M235" s="35" t="str">
        <f t="shared" si="28"/>
        <v/>
      </c>
      <c r="N235" s="35" t="str">
        <f t="shared" si="29"/>
        <v/>
      </c>
      <c r="O235" s="36" t="e">
        <f>HLOOKUP($Q$1,'Tableau 6'!$A$2:$P$267,B235,FALSE)</f>
        <v>#REF!</v>
      </c>
      <c r="P235" s="35" t="str">
        <f t="shared" si="30"/>
        <v/>
      </c>
      <c r="Q235" s="35" t="str">
        <f t="shared" si="31"/>
        <v/>
      </c>
    </row>
    <row r="236" spans="1:17" s="124" customFormat="1" ht="14.25" customHeight="1">
      <c r="A236" s="143" t="str">
        <f>IF('Values-Valeurs'!A233="","",'Values-Valeurs'!A233)</f>
        <v/>
      </c>
      <c r="B236" s="123" t="e">
        <f>VLOOKUP(A236,Variables!$A:$D,2,FALSE)</f>
        <v>#N/A</v>
      </c>
      <c r="C236" s="175" t="e">
        <f>VLOOKUP(A236,Variables!$A:$D,4,FALSE)</f>
        <v>#N/A</v>
      </c>
      <c r="D236" s="26">
        <f>'Values-Valeurs'!B233</f>
        <v>0</v>
      </c>
      <c r="E236" s="26">
        <f>'Values-Valeurs'!C233</f>
        <v>0</v>
      </c>
      <c r="F236" s="26">
        <f>'Values-Valeurs'!D233</f>
        <v>0</v>
      </c>
      <c r="G236" s="26">
        <f>'Values-Valeurs'!E233</f>
        <v>0</v>
      </c>
      <c r="H236" s="16">
        <f t="shared" si="24"/>
        <v>0</v>
      </c>
      <c r="I236" s="16">
        <f t="shared" si="25"/>
        <v>0</v>
      </c>
      <c r="J236" s="17" t="e">
        <f t="shared" si="26"/>
        <v>#DIV/0!</v>
      </c>
      <c r="K236" s="17" t="e">
        <f t="shared" si="27"/>
        <v>#DIV/0!</v>
      </c>
      <c r="L236" s="18" t="e">
        <f>VLOOKUP(B236,'Tableau 6'!$A$2:$P$267,16,FALSE)</f>
        <v>#N/A</v>
      </c>
      <c r="M236" s="35" t="str">
        <f t="shared" si="28"/>
        <v/>
      </c>
      <c r="N236" s="35" t="str">
        <f t="shared" si="29"/>
        <v/>
      </c>
      <c r="O236" s="36" t="e">
        <f>HLOOKUP($Q$1,'Tableau 6'!$A$2:$P$267,B236,FALSE)</f>
        <v>#REF!</v>
      </c>
      <c r="P236" s="35" t="str">
        <f t="shared" si="30"/>
        <v/>
      </c>
      <c r="Q236" s="35" t="str">
        <f t="shared" si="31"/>
        <v/>
      </c>
    </row>
    <row r="237" spans="1:17" s="124" customFormat="1" ht="14.25" customHeight="1">
      <c r="A237" s="143" t="str">
        <f>IF('Values-Valeurs'!A234="","",'Values-Valeurs'!A234)</f>
        <v/>
      </c>
      <c r="B237" s="123" t="e">
        <f>VLOOKUP(A237,Variables!$A:$D,2,FALSE)</f>
        <v>#N/A</v>
      </c>
      <c r="C237" s="175" t="e">
        <f>VLOOKUP(A237,Variables!$A:$D,4,FALSE)</f>
        <v>#N/A</v>
      </c>
      <c r="D237" s="26">
        <f>'Values-Valeurs'!B234</f>
        <v>0</v>
      </c>
      <c r="E237" s="26">
        <f>'Values-Valeurs'!C234</f>
        <v>0</v>
      </c>
      <c r="F237" s="26">
        <f>'Values-Valeurs'!D234</f>
        <v>0</v>
      </c>
      <c r="G237" s="26">
        <f>'Values-Valeurs'!E234</f>
        <v>0</v>
      </c>
      <c r="H237" s="16">
        <f t="shared" si="24"/>
        <v>0</v>
      </c>
      <c r="I237" s="16">
        <f t="shared" si="25"/>
        <v>0</v>
      </c>
      <c r="J237" s="17" t="e">
        <f t="shared" si="26"/>
        <v>#DIV/0!</v>
      </c>
      <c r="K237" s="17" t="e">
        <f t="shared" si="27"/>
        <v>#DIV/0!</v>
      </c>
      <c r="L237" s="18" t="e">
        <f>VLOOKUP(B237,'Tableau 6'!$A$2:$P$267,16,FALSE)</f>
        <v>#N/A</v>
      </c>
      <c r="M237" s="35" t="str">
        <f t="shared" si="28"/>
        <v/>
      </c>
      <c r="N237" s="35" t="str">
        <f t="shared" si="29"/>
        <v/>
      </c>
      <c r="O237" s="36" t="e">
        <f>HLOOKUP($Q$1,'Tableau 6'!$A$2:$P$267,B237,FALSE)</f>
        <v>#REF!</v>
      </c>
      <c r="P237" s="35" t="str">
        <f t="shared" si="30"/>
        <v/>
      </c>
      <c r="Q237" s="35" t="str">
        <f t="shared" si="31"/>
        <v/>
      </c>
    </row>
    <row r="238" spans="1:17" s="124" customFormat="1" ht="14.25" customHeight="1">
      <c r="A238" s="143" t="str">
        <f>IF('Values-Valeurs'!A235="","",'Values-Valeurs'!A235)</f>
        <v/>
      </c>
      <c r="B238" s="123" t="e">
        <f>VLOOKUP(A238,Variables!$A:$D,2,FALSE)</f>
        <v>#N/A</v>
      </c>
      <c r="C238" s="175" t="e">
        <f>VLOOKUP(A238,Variables!$A:$D,4,FALSE)</f>
        <v>#N/A</v>
      </c>
      <c r="D238" s="26">
        <f>'Values-Valeurs'!B235</f>
        <v>0</v>
      </c>
      <c r="E238" s="26">
        <f>'Values-Valeurs'!C235</f>
        <v>0</v>
      </c>
      <c r="F238" s="26">
        <f>'Values-Valeurs'!D235</f>
        <v>0</v>
      </c>
      <c r="G238" s="26">
        <f>'Values-Valeurs'!E235</f>
        <v>0</v>
      </c>
      <c r="H238" s="16">
        <f t="shared" si="24"/>
        <v>0</v>
      </c>
      <c r="I238" s="16">
        <f t="shared" si="25"/>
        <v>0</v>
      </c>
      <c r="J238" s="17" t="e">
        <f t="shared" si="26"/>
        <v>#DIV/0!</v>
      </c>
      <c r="K238" s="17" t="e">
        <f t="shared" si="27"/>
        <v>#DIV/0!</v>
      </c>
      <c r="L238" s="18" t="e">
        <f>VLOOKUP(B238,'Tableau 6'!$A$2:$P$267,16,FALSE)</f>
        <v>#N/A</v>
      </c>
      <c r="M238" s="35" t="str">
        <f t="shared" si="28"/>
        <v/>
      </c>
      <c r="N238" s="35" t="str">
        <f t="shared" si="29"/>
        <v/>
      </c>
      <c r="O238" s="36" t="e">
        <f>HLOOKUP($Q$1,'Tableau 6'!$A$2:$P$267,B238,FALSE)</f>
        <v>#REF!</v>
      </c>
      <c r="P238" s="35" t="str">
        <f t="shared" si="30"/>
        <v/>
      </c>
      <c r="Q238" s="35" t="str">
        <f t="shared" si="31"/>
        <v/>
      </c>
    </row>
    <row r="239" spans="1:17" s="124" customFormat="1" ht="14.25" customHeight="1">
      <c r="A239" s="143" t="str">
        <f>IF('Values-Valeurs'!A236="","",'Values-Valeurs'!A236)</f>
        <v/>
      </c>
      <c r="B239" s="123" t="e">
        <f>VLOOKUP(A239,Variables!$A:$D,2,FALSE)</f>
        <v>#N/A</v>
      </c>
      <c r="C239" s="175" t="e">
        <f>VLOOKUP(A239,Variables!$A:$D,4,FALSE)</f>
        <v>#N/A</v>
      </c>
      <c r="D239" s="26">
        <f>'Values-Valeurs'!B236</f>
        <v>0</v>
      </c>
      <c r="E239" s="26">
        <f>'Values-Valeurs'!C236</f>
        <v>0</v>
      </c>
      <c r="F239" s="26">
        <f>'Values-Valeurs'!D236</f>
        <v>0</v>
      </c>
      <c r="G239" s="26">
        <f>'Values-Valeurs'!E236</f>
        <v>0</v>
      </c>
      <c r="H239" s="16">
        <f t="shared" si="24"/>
        <v>0</v>
      </c>
      <c r="I239" s="16">
        <f t="shared" si="25"/>
        <v>0</v>
      </c>
      <c r="J239" s="17" t="e">
        <f t="shared" si="26"/>
        <v>#DIV/0!</v>
      </c>
      <c r="K239" s="17" t="e">
        <f t="shared" si="27"/>
        <v>#DIV/0!</v>
      </c>
      <c r="L239" s="18" t="e">
        <f>VLOOKUP(B239,'Tableau 6'!$A$2:$P$267,16,FALSE)</f>
        <v>#N/A</v>
      </c>
      <c r="M239" s="35" t="str">
        <f t="shared" si="28"/>
        <v/>
      </c>
      <c r="N239" s="35" t="str">
        <f t="shared" si="29"/>
        <v/>
      </c>
      <c r="O239" s="36" t="e">
        <f>HLOOKUP($Q$1,'Tableau 6'!$A$2:$P$267,B239,FALSE)</f>
        <v>#REF!</v>
      </c>
      <c r="P239" s="35" t="str">
        <f t="shared" si="30"/>
        <v/>
      </c>
      <c r="Q239" s="35" t="str">
        <f t="shared" si="31"/>
        <v/>
      </c>
    </row>
    <row r="240" spans="1:17" s="124" customFormat="1" ht="14.25" customHeight="1">
      <c r="A240" s="143" t="str">
        <f>IF('Values-Valeurs'!A237="","",'Values-Valeurs'!A237)</f>
        <v/>
      </c>
      <c r="B240" s="123" t="e">
        <f>VLOOKUP(A240,Variables!$A:$D,2,FALSE)</f>
        <v>#N/A</v>
      </c>
      <c r="C240" s="175" t="e">
        <f>VLOOKUP(A240,Variables!$A:$D,4,FALSE)</f>
        <v>#N/A</v>
      </c>
      <c r="D240" s="26">
        <f>'Values-Valeurs'!B237</f>
        <v>0</v>
      </c>
      <c r="E240" s="26">
        <f>'Values-Valeurs'!C237</f>
        <v>0</v>
      </c>
      <c r="F240" s="26">
        <f>'Values-Valeurs'!D237</f>
        <v>0</v>
      </c>
      <c r="G240" s="26">
        <f>'Values-Valeurs'!E237</f>
        <v>0</v>
      </c>
      <c r="H240" s="16">
        <f t="shared" si="24"/>
        <v>0</v>
      </c>
      <c r="I240" s="16">
        <f t="shared" si="25"/>
        <v>0</v>
      </c>
      <c r="J240" s="17" t="e">
        <f t="shared" si="26"/>
        <v>#DIV/0!</v>
      </c>
      <c r="K240" s="17" t="e">
        <f t="shared" si="27"/>
        <v>#DIV/0!</v>
      </c>
      <c r="L240" s="18" t="e">
        <f>VLOOKUP(B240,'Tableau 6'!$A$2:$P$267,16,FALSE)</f>
        <v>#N/A</v>
      </c>
      <c r="M240" s="35" t="str">
        <f t="shared" si="28"/>
        <v/>
      </c>
      <c r="N240" s="35" t="str">
        <f t="shared" si="29"/>
        <v/>
      </c>
      <c r="O240" s="36" t="e">
        <f>HLOOKUP($Q$1,'Tableau 6'!$A$2:$P$267,B240,FALSE)</f>
        <v>#REF!</v>
      </c>
      <c r="P240" s="35" t="str">
        <f t="shared" si="30"/>
        <v/>
      </c>
      <c r="Q240" s="35" t="str">
        <f t="shared" si="31"/>
        <v/>
      </c>
    </row>
    <row r="241" spans="1:17" s="124" customFormat="1" ht="14.25" customHeight="1">
      <c r="A241" s="143" t="str">
        <f>IF('Values-Valeurs'!A238="","",'Values-Valeurs'!A238)</f>
        <v/>
      </c>
      <c r="B241" s="123" t="e">
        <f>VLOOKUP(A241,Variables!$A:$D,2,FALSE)</f>
        <v>#N/A</v>
      </c>
      <c r="C241" s="175" t="e">
        <f>VLOOKUP(A241,Variables!$A:$D,4,FALSE)</f>
        <v>#N/A</v>
      </c>
      <c r="D241" s="26">
        <f>'Values-Valeurs'!B238</f>
        <v>0</v>
      </c>
      <c r="E241" s="26">
        <f>'Values-Valeurs'!C238</f>
        <v>0</v>
      </c>
      <c r="F241" s="26">
        <f>'Values-Valeurs'!D238</f>
        <v>0</v>
      </c>
      <c r="G241" s="26">
        <f>'Values-Valeurs'!E238</f>
        <v>0</v>
      </c>
      <c r="H241" s="16">
        <f t="shared" si="24"/>
        <v>0</v>
      </c>
      <c r="I241" s="16">
        <f t="shared" si="25"/>
        <v>0</v>
      </c>
      <c r="J241" s="17" t="e">
        <f t="shared" si="26"/>
        <v>#DIV/0!</v>
      </c>
      <c r="K241" s="17" t="e">
        <f t="shared" si="27"/>
        <v>#DIV/0!</v>
      </c>
      <c r="L241" s="18" t="e">
        <f>VLOOKUP(B241,'Tableau 6'!$A$2:$P$267,16,FALSE)</f>
        <v>#N/A</v>
      </c>
      <c r="M241" s="35" t="str">
        <f t="shared" si="28"/>
        <v/>
      </c>
      <c r="N241" s="35" t="str">
        <f t="shared" si="29"/>
        <v/>
      </c>
      <c r="O241" s="36" t="e">
        <f>HLOOKUP($Q$1,'Tableau 6'!$A$2:$P$267,B241,FALSE)</f>
        <v>#REF!</v>
      </c>
      <c r="P241" s="35" t="str">
        <f t="shared" si="30"/>
        <v/>
      </c>
      <c r="Q241" s="35" t="str">
        <f t="shared" si="31"/>
        <v/>
      </c>
    </row>
    <row r="242" spans="1:17" s="124" customFormat="1" ht="14.25" customHeight="1">
      <c r="A242" s="143" t="str">
        <f>IF('Values-Valeurs'!A239="","",'Values-Valeurs'!A239)</f>
        <v/>
      </c>
      <c r="B242" s="123" t="e">
        <f>VLOOKUP(A242,Variables!$A:$D,2,FALSE)</f>
        <v>#N/A</v>
      </c>
      <c r="C242" s="175" t="e">
        <f>VLOOKUP(A242,Variables!$A:$D,4,FALSE)</f>
        <v>#N/A</v>
      </c>
      <c r="D242" s="26">
        <f>'Values-Valeurs'!B239</f>
        <v>0</v>
      </c>
      <c r="E242" s="26">
        <f>'Values-Valeurs'!C239</f>
        <v>0</v>
      </c>
      <c r="F242" s="26">
        <f>'Values-Valeurs'!D239</f>
        <v>0</v>
      </c>
      <c r="G242" s="26">
        <f>'Values-Valeurs'!E239</f>
        <v>0</v>
      </c>
      <c r="H242" s="16">
        <f t="shared" si="24"/>
        <v>0</v>
      </c>
      <c r="I242" s="16">
        <f t="shared" si="25"/>
        <v>0</v>
      </c>
      <c r="J242" s="17" t="e">
        <f t="shared" si="26"/>
        <v>#DIV/0!</v>
      </c>
      <c r="K242" s="17" t="e">
        <f t="shared" si="27"/>
        <v>#DIV/0!</v>
      </c>
      <c r="L242" s="18" t="e">
        <f>VLOOKUP(B242,'Tableau 6'!$A$2:$P$267,16,FALSE)</f>
        <v>#N/A</v>
      </c>
      <c r="M242" s="35" t="str">
        <f t="shared" si="28"/>
        <v/>
      </c>
      <c r="N242" s="35" t="str">
        <f t="shared" si="29"/>
        <v/>
      </c>
      <c r="O242" s="36" t="e">
        <f>HLOOKUP($Q$1,'Tableau 6'!$A$2:$P$267,B242,FALSE)</f>
        <v>#REF!</v>
      </c>
      <c r="P242" s="35" t="str">
        <f t="shared" si="30"/>
        <v/>
      </c>
      <c r="Q242" s="35" t="str">
        <f t="shared" si="31"/>
        <v/>
      </c>
    </row>
    <row r="243" spans="1:17" s="124" customFormat="1" ht="14.25" customHeight="1">
      <c r="A243" s="143" t="str">
        <f>IF('Values-Valeurs'!A240="","",'Values-Valeurs'!A240)</f>
        <v/>
      </c>
      <c r="B243" s="123" t="e">
        <f>VLOOKUP(A243,Variables!$A:$D,2,FALSE)</f>
        <v>#N/A</v>
      </c>
      <c r="C243" s="175" t="e">
        <f>VLOOKUP(A243,Variables!$A:$D,4,FALSE)</f>
        <v>#N/A</v>
      </c>
      <c r="D243" s="26">
        <f>'Values-Valeurs'!B240</f>
        <v>0</v>
      </c>
      <c r="E243" s="26">
        <f>'Values-Valeurs'!C240</f>
        <v>0</v>
      </c>
      <c r="F243" s="26">
        <f>'Values-Valeurs'!D240</f>
        <v>0</v>
      </c>
      <c r="G243" s="26">
        <f>'Values-Valeurs'!E240</f>
        <v>0</v>
      </c>
      <c r="H243" s="16">
        <f t="shared" si="24"/>
        <v>0</v>
      </c>
      <c r="I243" s="16">
        <f t="shared" si="25"/>
        <v>0</v>
      </c>
      <c r="J243" s="17" t="e">
        <f t="shared" si="26"/>
        <v>#DIV/0!</v>
      </c>
      <c r="K243" s="17" t="e">
        <f t="shared" si="27"/>
        <v>#DIV/0!</v>
      </c>
      <c r="L243" s="18" t="e">
        <f>VLOOKUP(B243,'Tableau 6'!$A$2:$P$267,16,FALSE)</f>
        <v>#N/A</v>
      </c>
      <c r="M243" s="35" t="str">
        <f t="shared" si="28"/>
        <v/>
      </c>
      <c r="N243" s="35" t="str">
        <f t="shared" si="29"/>
        <v/>
      </c>
      <c r="O243" s="36" t="e">
        <f>HLOOKUP($Q$1,'Tableau 6'!$A$2:$P$267,B243,FALSE)</f>
        <v>#REF!</v>
      </c>
      <c r="P243" s="35" t="str">
        <f t="shared" si="30"/>
        <v/>
      </c>
      <c r="Q243" s="35" t="str">
        <f t="shared" si="31"/>
        <v/>
      </c>
    </row>
    <row r="244" spans="1:17" s="124" customFormat="1" ht="14.25" customHeight="1">
      <c r="A244" s="143" t="str">
        <f>IF('Values-Valeurs'!A241="","",'Values-Valeurs'!A241)</f>
        <v/>
      </c>
      <c r="B244" s="123" t="e">
        <f>VLOOKUP(A244,Variables!$A:$D,2,FALSE)</f>
        <v>#N/A</v>
      </c>
      <c r="C244" s="175" t="e">
        <f>VLOOKUP(A244,Variables!$A:$D,4,FALSE)</f>
        <v>#N/A</v>
      </c>
      <c r="D244" s="26">
        <f>'Values-Valeurs'!B241</f>
        <v>0</v>
      </c>
      <c r="E244" s="26">
        <f>'Values-Valeurs'!C241</f>
        <v>0</v>
      </c>
      <c r="F244" s="26">
        <f>'Values-Valeurs'!D241</f>
        <v>0</v>
      </c>
      <c r="G244" s="26">
        <f>'Values-Valeurs'!E241</f>
        <v>0</v>
      </c>
      <c r="H244" s="16">
        <f t="shared" si="24"/>
        <v>0</v>
      </c>
      <c r="I244" s="16">
        <f t="shared" si="25"/>
        <v>0</v>
      </c>
      <c r="J244" s="17" t="e">
        <f t="shared" si="26"/>
        <v>#DIV/0!</v>
      </c>
      <c r="K244" s="17" t="e">
        <f t="shared" si="27"/>
        <v>#DIV/0!</v>
      </c>
      <c r="L244" s="18" t="e">
        <f>VLOOKUP(B244,'Tableau 6'!$A$2:$P$267,16,FALSE)</f>
        <v>#N/A</v>
      </c>
      <c r="M244" s="35" t="str">
        <f t="shared" si="28"/>
        <v/>
      </c>
      <c r="N244" s="35" t="str">
        <f t="shared" si="29"/>
        <v/>
      </c>
      <c r="O244" s="36" t="e">
        <f>HLOOKUP($Q$1,'Tableau 6'!$A$2:$P$267,B244,FALSE)</f>
        <v>#REF!</v>
      </c>
      <c r="P244" s="35" t="str">
        <f t="shared" si="30"/>
        <v/>
      </c>
      <c r="Q244" s="35" t="str">
        <f t="shared" si="31"/>
        <v/>
      </c>
    </row>
    <row r="245" spans="1:17" s="124" customFormat="1" ht="14.25" customHeight="1">
      <c r="A245" s="143" t="str">
        <f>IF('Values-Valeurs'!A242="","",'Values-Valeurs'!A242)</f>
        <v/>
      </c>
      <c r="B245" s="123" t="e">
        <f>VLOOKUP(A245,Variables!$A:$D,2,FALSE)</f>
        <v>#N/A</v>
      </c>
      <c r="C245" s="175" t="e">
        <f>VLOOKUP(A245,Variables!$A:$D,4,FALSE)</f>
        <v>#N/A</v>
      </c>
      <c r="D245" s="26">
        <f>'Values-Valeurs'!B242</f>
        <v>0</v>
      </c>
      <c r="E245" s="26">
        <f>'Values-Valeurs'!C242</f>
        <v>0</v>
      </c>
      <c r="F245" s="26">
        <f>'Values-Valeurs'!D242</f>
        <v>0</v>
      </c>
      <c r="G245" s="26">
        <f>'Values-Valeurs'!E242</f>
        <v>0</v>
      </c>
      <c r="H245" s="16">
        <f t="shared" si="24"/>
        <v>0</v>
      </c>
      <c r="I245" s="16">
        <f t="shared" si="25"/>
        <v>0</v>
      </c>
      <c r="J245" s="17" t="e">
        <f t="shared" si="26"/>
        <v>#DIV/0!</v>
      </c>
      <c r="K245" s="17" t="e">
        <f t="shared" si="27"/>
        <v>#DIV/0!</v>
      </c>
      <c r="L245" s="18" t="e">
        <f>VLOOKUP(B245,'Tableau 6'!$A$2:$P$267,16,FALSE)</f>
        <v>#N/A</v>
      </c>
      <c r="M245" s="35" t="str">
        <f t="shared" si="28"/>
        <v/>
      </c>
      <c r="N245" s="35" t="str">
        <f t="shared" si="29"/>
        <v/>
      </c>
      <c r="O245" s="36" t="e">
        <f>HLOOKUP($Q$1,'Tableau 6'!$A$2:$P$267,B245,FALSE)</f>
        <v>#REF!</v>
      </c>
      <c r="P245" s="35" t="str">
        <f t="shared" si="30"/>
        <v/>
      </c>
      <c r="Q245" s="35" t="str">
        <f t="shared" si="31"/>
        <v/>
      </c>
    </row>
    <row r="246" spans="1:17" s="124" customFormat="1" ht="14.25" customHeight="1">
      <c r="A246" s="143" t="str">
        <f>IF('Values-Valeurs'!A243="","",'Values-Valeurs'!A243)</f>
        <v/>
      </c>
      <c r="B246" s="123" t="e">
        <f>VLOOKUP(A246,Variables!$A:$D,2,FALSE)</f>
        <v>#N/A</v>
      </c>
      <c r="C246" s="175" t="e">
        <f>VLOOKUP(A246,Variables!$A:$D,4,FALSE)</f>
        <v>#N/A</v>
      </c>
      <c r="D246" s="26">
        <f>'Values-Valeurs'!B243</f>
        <v>0</v>
      </c>
      <c r="E246" s="26">
        <f>'Values-Valeurs'!C243</f>
        <v>0</v>
      </c>
      <c r="F246" s="26">
        <f>'Values-Valeurs'!D243</f>
        <v>0</v>
      </c>
      <c r="G246" s="26">
        <f>'Values-Valeurs'!E243</f>
        <v>0</v>
      </c>
      <c r="H246" s="16">
        <f t="shared" si="24"/>
        <v>0</v>
      </c>
      <c r="I246" s="16">
        <f t="shared" si="25"/>
        <v>0</v>
      </c>
      <c r="J246" s="17" t="e">
        <f t="shared" si="26"/>
        <v>#DIV/0!</v>
      </c>
      <c r="K246" s="17" t="e">
        <f t="shared" si="27"/>
        <v>#DIV/0!</v>
      </c>
      <c r="L246" s="18" t="e">
        <f>VLOOKUP(B246,'Tableau 6'!$A$2:$P$267,16,FALSE)</f>
        <v>#N/A</v>
      </c>
      <c r="M246" s="35" t="str">
        <f t="shared" si="28"/>
        <v/>
      </c>
      <c r="N246" s="35" t="str">
        <f t="shared" si="29"/>
        <v/>
      </c>
      <c r="O246" s="36" t="e">
        <f>HLOOKUP($Q$1,'Tableau 6'!$A$2:$P$267,B246,FALSE)</f>
        <v>#REF!</v>
      </c>
      <c r="P246" s="35" t="str">
        <f t="shared" si="30"/>
        <v/>
      </c>
      <c r="Q246" s="35" t="str">
        <f t="shared" si="31"/>
        <v/>
      </c>
    </row>
    <row r="247" spans="1:17" s="124" customFormat="1" ht="14.25" customHeight="1">
      <c r="A247" s="143" t="str">
        <f>IF('Values-Valeurs'!A244="","",'Values-Valeurs'!A244)</f>
        <v/>
      </c>
      <c r="B247" s="123" t="e">
        <f>VLOOKUP(A247,Variables!$A:$D,2,FALSE)</f>
        <v>#N/A</v>
      </c>
      <c r="C247" s="175" t="e">
        <f>VLOOKUP(A247,Variables!$A:$D,4,FALSE)</f>
        <v>#N/A</v>
      </c>
      <c r="D247" s="26">
        <f>'Values-Valeurs'!B244</f>
        <v>0</v>
      </c>
      <c r="E247" s="26">
        <f>'Values-Valeurs'!C244</f>
        <v>0</v>
      </c>
      <c r="F247" s="26">
        <f>'Values-Valeurs'!D244</f>
        <v>0</v>
      </c>
      <c r="G247" s="26">
        <f>'Values-Valeurs'!E244</f>
        <v>0</v>
      </c>
      <c r="H247" s="16">
        <f t="shared" si="24"/>
        <v>0</v>
      </c>
      <c r="I247" s="16">
        <f t="shared" si="25"/>
        <v>0</v>
      </c>
      <c r="J247" s="17" t="e">
        <f t="shared" si="26"/>
        <v>#DIV/0!</v>
      </c>
      <c r="K247" s="17" t="e">
        <f t="shared" si="27"/>
        <v>#DIV/0!</v>
      </c>
      <c r="L247" s="18" t="e">
        <f>VLOOKUP(B247,'Tableau 6'!$A$2:$P$267,16,FALSE)</f>
        <v>#N/A</v>
      </c>
      <c r="M247" s="35" t="str">
        <f t="shared" si="28"/>
        <v/>
      </c>
      <c r="N247" s="35" t="str">
        <f t="shared" si="29"/>
        <v/>
      </c>
      <c r="O247" s="36" t="e">
        <f>HLOOKUP($Q$1,'Tableau 6'!$A$2:$P$267,B247,FALSE)</f>
        <v>#REF!</v>
      </c>
      <c r="P247" s="35" t="str">
        <f t="shared" si="30"/>
        <v/>
      </c>
      <c r="Q247" s="35" t="str">
        <f t="shared" si="31"/>
        <v/>
      </c>
    </row>
    <row r="248" spans="1:17" s="124" customFormat="1" ht="14.25" customHeight="1">
      <c r="A248" s="143" t="str">
        <f>IF('Values-Valeurs'!A245="","",'Values-Valeurs'!A245)</f>
        <v/>
      </c>
      <c r="B248" s="123" t="e">
        <f>VLOOKUP(A248,Variables!$A:$D,2,FALSE)</f>
        <v>#N/A</v>
      </c>
      <c r="C248" s="175" t="e">
        <f>VLOOKUP(A248,Variables!$A:$D,4,FALSE)</f>
        <v>#N/A</v>
      </c>
      <c r="D248" s="26">
        <f>'Values-Valeurs'!B245</f>
        <v>0</v>
      </c>
      <c r="E248" s="26">
        <f>'Values-Valeurs'!C245</f>
        <v>0</v>
      </c>
      <c r="F248" s="26">
        <f>'Values-Valeurs'!D245</f>
        <v>0</v>
      </c>
      <c r="G248" s="26">
        <f>'Values-Valeurs'!E245</f>
        <v>0</v>
      </c>
      <c r="H248" s="16">
        <f t="shared" si="24"/>
        <v>0</v>
      </c>
      <c r="I248" s="16">
        <f t="shared" si="25"/>
        <v>0</v>
      </c>
      <c r="J248" s="17" t="e">
        <f t="shared" si="26"/>
        <v>#DIV/0!</v>
      </c>
      <c r="K248" s="17" t="e">
        <f t="shared" si="27"/>
        <v>#DIV/0!</v>
      </c>
      <c r="L248" s="18" t="e">
        <f>VLOOKUP(B248,'Tableau 6'!$A$2:$P$267,16,FALSE)</f>
        <v>#N/A</v>
      </c>
      <c r="M248" s="35" t="str">
        <f t="shared" si="28"/>
        <v/>
      </c>
      <c r="N248" s="35" t="str">
        <f t="shared" si="29"/>
        <v/>
      </c>
      <c r="O248" s="36" t="e">
        <f>HLOOKUP($Q$1,'Tableau 6'!$A$2:$P$267,B248,FALSE)</f>
        <v>#REF!</v>
      </c>
      <c r="P248" s="35" t="str">
        <f t="shared" si="30"/>
        <v/>
      </c>
      <c r="Q248" s="35" t="str">
        <f t="shared" si="31"/>
        <v/>
      </c>
    </row>
    <row r="249" spans="1:17" s="126" customFormat="1" ht="14.25" customHeight="1">
      <c r="A249" s="143" t="str">
        <f>IF('Values-Valeurs'!A246="","",'Values-Valeurs'!A246)</f>
        <v/>
      </c>
      <c r="B249" s="123" t="e">
        <f>VLOOKUP(A249,Variables!$A:$D,2,FALSE)</f>
        <v>#N/A</v>
      </c>
      <c r="C249" s="175" t="e">
        <f>VLOOKUP(A249,Variables!$A:$D,4,FALSE)</f>
        <v>#N/A</v>
      </c>
      <c r="D249" s="26">
        <f>'Values-Valeurs'!B246</f>
        <v>0</v>
      </c>
      <c r="E249" s="26">
        <f>'Values-Valeurs'!C246</f>
        <v>0</v>
      </c>
      <c r="F249" s="26">
        <f>'Values-Valeurs'!D246</f>
        <v>0</v>
      </c>
      <c r="G249" s="26">
        <f>'Values-Valeurs'!E246</f>
        <v>0</v>
      </c>
      <c r="H249" s="16">
        <f t="shared" si="24"/>
        <v>0</v>
      </c>
      <c r="I249" s="16">
        <f t="shared" si="25"/>
        <v>0</v>
      </c>
      <c r="J249" s="17" t="e">
        <f t="shared" si="26"/>
        <v>#DIV/0!</v>
      </c>
      <c r="K249" s="17" t="e">
        <f t="shared" si="27"/>
        <v>#DIV/0!</v>
      </c>
      <c r="L249" s="18" t="e">
        <f>VLOOKUP(B249,'Tableau 6'!$A$2:$P$267,16,FALSE)</f>
        <v>#N/A</v>
      </c>
      <c r="M249" s="35" t="str">
        <f t="shared" si="28"/>
        <v/>
      </c>
      <c r="N249" s="35" t="str">
        <f t="shared" si="29"/>
        <v/>
      </c>
      <c r="O249" s="36" t="e">
        <f>HLOOKUP($Q$1,'Tableau 6'!$A$2:$P$267,B249,FALSE)</f>
        <v>#REF!</v>
      </c>
      <c r="P249" s="35" t="str">
        <f t="shared" si="30"/>
        <v/>
      </c>
      <c r="Q249" s="35" t="str">
        <f t="shared" si="31"/>
        <v/>
      </c>
    </row>
    <row r="250" spans="1:17" s="126" customFormat="1" ht="14.25" customHeight="1">
      <c r="A250" s="143" t="str">
        <f>IF('Values-Valeurs'!A247="","",'Values-Valeurs'!A247)</f>
        <v/>
      </c>
      <c r="B250" s="123" t="e">
        <f>VLOOKUP(A250,Variables!$A:$D,2,FALSE)</f>
        <v>#N/A</v>
      </c>
      <c r="C250" s="175" t="e">
        <f>VLOOKUP(A250,Variables!$A:$D,4,FALSE)</f>
        <v>#N/A</v>
      </c>
      <c r="D250" s="26">
        <f>'Values-Valeurs'!B247</f>
        <v>0</v>
      </c>
      <c r="E250" s="26">
        <f>'Values-Valeurs'!C247</f>
        <v>0</v>
      </c>
      <c r="F250" s="26">
        <f>'Values-Valeurs'!D247</f>
        <v>0</v>
      </c>
      <c r="G250" s="26">
        <f>'Values-Valeurs'!E247</f>
        <v>0</v>
      </c>
      <c r="H250" s="16">
        <f t="shared" si="24"/>
        <v>0</v>
      </c>
      <c r="I250" s="16">
        <f t="shared" si="25"/>
        <v>0</v>
      </c>
      <c r="J250" s="17" t="e">
        <f t="shared" si="26"/>
        <v>#DIV/0!</v>
      </c>
      <c r="K250" s="17" t="e">
        <f t="shared" si="27"/>
        <v>#DIV/0!</v>
      </c>
      <c r="L250" s="18" t="e">
        <f>VLOOKUP(B250,'Tableau 6'!$A$2:$P$267,16,FALSE)</f>
        <v>#N/A</v>
      </c>
      <c r="M250" s="35" t="str">
        <f t="shared" si="28"/>
        <v/>
      </c>
      <c r="N250" s="35" t="str">
        <f t="shared" si="29"/>
        <v/>
      </c>
      <c r="O250" s="36" t="e">
        <f>HLOOKUP($Q$1,'Tableau 6'!$A$2:$P$267,B250,FALSE)</f>
        <v>#REF!</v>
      </c>
      <c r="P250" s="35" t="str">
        <f t="shared" si="30"/>
        <v/>
      </c>
      <c r="Q250" s="35" t="str">
        <f t="shared" si="31"/>
        <v/>
      </c>
    </row>
    <row r="251" spans="1:17" s="126" customFormat="1" ht="14.25" customHeight="1">
      <c r="A251" s="143" t="str">
        <f>IF('Values-Valeurs'!A248="","",'Values-Valeurs'!A248)</f>
        <v/>
      </c>
      <c r="B251" s="123" t="e">
        <f>VLOOKUP(A251,Variables!$A:$D,2,FALSE)</f>
        <v>#N/A</v>
      </c>
      <c r="C251" s="175" t="e">
        <f>VLOOKUP(A251,Variables!$A:$D,4,FALSE)</f>
        <v>#N/A</v>
      </c>
      <c r="D251" s="26">
        <f>'Values-Valeurs'!B248</f>
        <v>0</v>
      </c>
      <c r="E251" s="26">
        <f>'Values-Valeurs'!C248</f>
        <v>0</v>
      </c>
      <c r="F251" s="26">
        <f>'Values-Valeurs'!D248</f>
        <v>0</v>
      </c>
      <c r="G251" s="26">
        <f>'Values-Valeurs'!E248</f>
        <v>0</v>
      </c>
      <c r="H251" s="16">
        <f t="shared" si="24"/>
        <v>0</v>
      </c>
      <c r="I251" s="16">
        <f t="shared" si="25"/>
        <v>0</v>
      </c>
      <c r="J251" s="17" t="e">
        <f t="shared" si="26"/>
        <v>#DIV/0!</v>
      </c>
      <c r="K251" s="17" t="e">
        <f t="shared" si="27"/>
        <v>#DIV/0!</v>
      </c>
      <c r="L251" s="18" t="e">
        <f>VLOOKUP(B251,'Tableau 6'!$A$2:$P$267,16,FALSE)</f>
        <v>#N/A</v>
      </c>
      <c r="M251" s="35" t="str">
        <f t="shared" si="28"/>
        <v/>
      </c>
      <c r="N251" s="35" t="str">
        <f t="shared" si="29"/>
        <v/>
      </c>
      <c r="O251" s="36" t="e">
        <f>HLOOKUP($Q$1,'Tableau 6'!$A$2:$P$267,B251,FALSE)</f>
        <v>#REF!</v>
      </c>
      <c r="P251" s="35" t="str">
        <f t="shared" si="30"/>
        <v/>
      </c>
      <c r="Q251" s="35" t="str">
        <f t="shared" si="31"/>
        <v/>
      </c>
    </row>
    <row r="252" spans="1:17" s="126" customFormat="1" ht="14.25" customHeight="1">
      <c r="A252" s="143" t="str">
        <f>IF('Values-Valeurs'!A249="","",'Values-Valeurs'!A249)</f>
        <v/>
      </c>
      <c r="B252" s="123" t="e">
        <f>VLOOKUP(A252,Variables!$A:$D,2,FALSE)</f>
        <v>#N/A</v>
      </c>
      <c r="C252" s="175" t="e">
        <f>VLOOKUP(A252,Variables!$A:$D,4,FALSE)</f>
        <v>#N/A</v>
      </c>
      <c r="D252" s="26">
        <f>'Values-Valeurs'!B249</f>
        <v>0</v>
      </c>
      <c r="E252" s="26">
        <f>'Values-Valeurs'!C249</f>
        <v>0</v>
      </c>
      <c r="F252" s="26">
        <f>'Values-Valeurs'!D249</f>
        <v>0</v>
      </c>
      <c r="G252" s="26">
        <f>'Values-Valeurs'!E249</f>
        <v>0</v>
      </c>
      <c r="H252" s="16">
        <f t="shared" si="24"/>
        <v>0</v>
      </c>
      <c r="I252" s="16">
        <f t="shared" si="25"/>
        <v>0</v>
      </c>
      <c r="J252" s="17" t="e">
        <f t="shared" si="26"/>
        <v>#DIV/0!</v>
      </c>
      <c r="K252" s="17" t="e">
        <f t="shared" si="27"/>
        <v>#DIV/0!</v>
      </c>
      <c r="L252" s="18" t="e">
        <f>VLOOKUP(B252,'Tableau 6'!$A$2:$P$267,16,FALSE)</f>
        <v>#N/A</v>
      </c>
      <c r="M252" s="35" t="str">
        <f t="shared" si="28"/>
        <v/>
      </c>
      <c r="N252" s="35" t="str">
        <f t="shared" si="29"/>
        <v/>
      </c>
      <c r="O252" s="36" t="e">
        <f>HLOOKUP($Q$1,'Tableau 6'!$A$2:$P$267,B252,FALSE)</f>
        <v>#REF!</v>
      </c>
      <c r="P252" s="35" t="str">
        <f t="shared" si="30"/>
        <v/>
      </c>
      <c r="Q252" s="35" t="str">
        <f t="shared" si="31"/>
        <v/>
      </c>
    </row>
    <row r="253" spans="1:17" s="126" customFormat="1" ht="14.25" customHeight="1">
      <c r="A253" s="143" t="str">
        <f>IF('Values-Valeurs'!A250="","",'Values-Valeurs'!A250)</f>
        <v/>
      </c>
      <c r="B253" s="123" t="e">
        <f>VLOOKUP(A253,Variables!$A:$D,2,FALSE)</f>
        <v>#N/A</v>
      </c>
      <c r="C253" s="175" t="e">
        <f>VLOOKUP(A253,Variables!$A:$D,4,FALSE)</f>
        <v>#N/A</v>
      </c>
      <c r="D253" s="26">
        <f>'Values-Valeurs'!B250</f>
        <v>0</v>
      </c>
      <c r="E253" s="26">
        <f>'Values-Valeurs'!C250</f>
        <v>0</v>
      </c>
      <c r="F253" s="26">
        <f>'Values-Valeurs'!D250</f>
        <v>0</v>
      </c>
      <c r="G253" s="26">
        <f>'Values-Valeurs'!E250</f>
        <v>0</v>
      </c>
      <c r="H253" s="16">
        <f t="shared" si="24"/>
        <v>0</v>
      </c>
      <c r="I253" s="16">
        <f t="shared" si="25"/>
        <v>0</v>
      </c>
      <c r="J253" s="17" t="e">
        <f t="shared" si="26"/>
        <v>#DIV/0!</v>
      </c>
      <c r="K253" s="17" t="e">
        <f t="shared" si="27"/>
        <v>#DIV/0!</v>
      </c>
      <c r="L253" s="18" t="e">
        <f>VLOOKUP(B253,'Tableau 6'!$A$2:$P$267,16,FALSE)</f>
        <v>#N/A</v>
      </c>
      <c r="M253" s="35" t="str">
        <f t="shared" si="28"/>
        <v/>
      </c>
      <c r="N253" s="35" t="str">
        <f t="shared" si="29"/>
        <v/>
      </c>
      <c r="O253" s="36" t="e">
        <f>HLOOKUP($Q$1,'Tableau 6'!$A$2:$P$267,B253,FALSE)</f>
        <v>#REF!</v>
      </c>
      <c r="P253" s="35" t="str">
        <f t="shared" si="30"/>
        <v/>
      </c>
      <c r="Q253" s="35" t="str">
        <f t="shared" si="31"/>
        <v/>
      </c>
    </row>
    <row r="254" spans="1:17" s="126" customFormat="1" ht="14.25" customHeight="1">
      <c r="A254" s="143" t="str">
        <f>IF('Values-Valeurs'!A251="","",'Values-Valeurs'!A251)</f>
        <v/>
      </c>
      <c r="B254" s="123" t="e">
        <f>VLOOKUP(A254,Variables!$A:$D,2,FALSE)</f>
        <v>#N/A</v>
      </c>
      <c r="C254" s="175" t="e">
        <f>VLOOKUP(A254,Variables!$A:$D,4,FALSE)</f>
        <v>#N/A</v>
      </c>
      <c r="D254" s="26">
        <f>'Values-Valeurs'!B251</f>
        <v>0</v>
      </c>
      <c r="E254" s="26">
        <f>'Values-Valeurs'!C251</f>
        <v>0</v>
      </c>
      <c r="F254" s="26">
        <f>'Values-Valeurs'!D251</f>
        <v>0</v>
      </c>
      <c r="G254" s="26">
        <f>'Values-Valeurs'!E251</f>
        <v>0</v>
      </c>
      <c r="H254" s="16">
        <f t="shared" si="24"/>
        <v>0</v>
      </c>
      <c r="I254" s="16">
        <f t="shared" si="25"/>
        <v>0</v>
      </c>
      <c r="J254" s="17" t="e">
        <f t="shared" si="26"/>
        <v>#DIV/0!</v>
      </c>
      <c r="K254" s="17" t="e">
        <f t="shared" si="27"/>
        <v>#DIV/0!</v>
      </c>
      <c r="L254" s="18" t="e">
        <f>VLOOKUP(B254,'Tableau 6'!$A$2:$P$267,16,FALSE)</f>
        <v>#N/A</v>
      </c>
      <c r="M254" s="35" t="str">
        <f t="shared" si="28"/>
        <v/>
      </c>
      <c r="N254" s="35" t="str">
        <f t="shared" si="29"/>
        <v/>
      </c>
      <c r="O254" s="36" t="e">
        <f>HLOOKUP($Q$1,'Tableau 6'!$A$2:$P$267,B254,FALSE)</f>
        <v>#REF!</v>
      </c>
      <c r="P254" s="35" t="str">
        <f t="shared" si="30"/>
        <v/>
      </c>
      <c r="Q254" s="35" t="str">
        <f t="shared" si="31"/>
        <v/>
      </c>
    </row>
    <row r="255" spans="1:17" s="126" customFormat="1" ht="14.25" customHeight="1">
      <c r="A255" s="143" t="str">
        <f>IF('Values-Valeurs'!A252="","",'Values-Valeurs'!A252)</f>
        <v/>
      </c>
      <c r="B255" s="123" t="e">
        <f>VLOOKUP(A255,Variables!$A:$D,2,FALSE)</f>
        <v>#N/A</v>
      </c>
      <c r="C255" s="175" t="e">
        <f>VLOOKUP(A255,Variables!$A:$D,4,FALSE)</f>
        <v>#N/A</v>
      </c>
      <c r="D255" s="26">
        <f>'Values-Valeurs'!B252</f>
        <v>0</v>
      </c>
      <c r="E255" s="26">
        <f>'Values-Valeurs'!C252</f>
        <v>0</v>
      </c>
      <c r="F255" s="26">
        <f>'Values-Valeurs'!D252</f>
        <v>0</v>
      </c>
      <c r="G255" s="26">
        <f>'Values-Valeurs'!E252</f>
        <v>0</v>
      </c>
      <c r="H255" s="16">
        <f t="shared" si="24"/>
        <v>0</v>
      </c>
      <c r="I255" s="16">
        <f t="shared" si="25"/>
        <v>0</v>
      </c>
      <c r="J255" s="17" t="e">
        <f t="shared" si="26"/>
        <v>#DIV/0!</v>
      </c>
      <c r="K255" s="17" t="e">
        <f t="shared" si="27"/>
        <v>#DIV/0!</v>
      </c>
      <c r="L255" s="18" t="e">
        <f>VLOOKUP(B255,'Tableau 6'!$A$2:$P$267,16,FALSE)</f>
        <v>#N/A</v>
      </c>
      <c r="M255" s="35" t="str">
        <f t="shared" si="28"/>
        <v/>
      </c>
      <c r="N255" s="35" t="str">
        <f t="shared" si="29"/>
        <v/>
      </c>
      <c r="O255" s="36" t="e">
        <f>HLOOKUP($Q$1,'Tableau 6'!$A$2:$P$267,B255,FALSE)</f>
        <v>#REF!</v>
      </c>
      <c r="P255" s="35" t="str">
        <f t="shared" si="30"/>
        <v/>
      </c>
      <c r="Q255" s="35" t="str">
        <f t="shared" si="31"/>
        <v/>
      </c>
    </row>
    <row r="256" spans="1:17" s="126" customFormat="1" ht="14.25" customHeight="1">
      <c r="A256" s="143" t="str">
        <f>IF('Values-Valeurs'!A253="","",'Values-Valeurs'!A253)</f>
        <v/>
      </c>
      <c r="B256" s="123" t="e">
        <f>VLOOKUP(A256,Variables!$A:$D,2,FALSE)</f>
        <v>#N/A</v>
      </c>
      <c r="C256" s="175" t="e">
        <f>VLOOKUP(A256,Variables!$A:$D,4,FALSE)</f>
        <v>#N/A</v>
      </c>
      <c r="D256" s="26">
        <f>'Values-Valeurs'!B253</f>
        <v>0</v>
      </c>
      <c r="E256" s="26">
        <f>'Values-Valeurs'!C253</f>
        <v>0</v>
      </c>
      <c r="F256" s="26">
        <f>'Values-Valeurs'!D253</f>
        <v>0</v>
      </c>
      <c r="G256" s="26">
        <f>'Values-Valeurs'!E253</f>
        <v>0</v>
      </c>
      <c r="H256" s="16">
        <f t="shared" si="24"/>
        <v>0</v>
      </c>
      <c r="I256" s="16">
        <f t="shared" si="25"/>
        <v>0</v>
      </c>
      <c r="J256" s="17" t="e">
        <f t="shared" si="26"/>
        <v>#DIV/0!</v>
      </c>
      <c r="K256" s="17" t="e">
        <f t="shared" si="27"/>
        <v>#DIV/0!</v>
      </c>
      <c r="L256" s="18" t="e">
        <f>VLOOKUP(B256,'Tableau 6'!$A$2:$P$267,16,FALSE)</f>
        <v>#N/A</v>
      </c>
      <c r="M256" s="35" t="str">
        <f t="shared" si="28"/>
        <v/>
      </c>
      <c r="N256" s="35" t="str">
        <f t="shared" si="29"/>
        <v/>
      </c>
      <c r="O256" s="36" t="e">
        <f>HLOOKUP($Q$1,'Tableau 6'!$A$2:$P$267,B256,FALSE)</f>
        <v>#REF!</v>
      </c>
      <c r="P256" s="35" t="str">
        <f t="shared" si="30"/>
        <v/>
      </c>
      <c r="Q256" s="35" t="str">
        <f t="shared" si="31"/>
        <v/>
      </c>
    </row>
    <row r="257" spans="1:17" s="126" customFormat="1" ht="14.25" customHeight="1">
      <c r="A257" s="143" t="str">
        <f>IF('Values-Valeurs'!A254="","",'Values-Valeurs'!A254)</f>
        <v/>
      </c>
      <c r="B257" s="123" t="e">
        <f>VLOOKUP(A257,Variables!$A:$D,2,FALSE)</f>
        <v>#N/A</v>
      </c>
      <c r="C257" s="175" t="e">
        <f>VLOOKUP(A257,Variables!$A:$D,4,FALSE)</f>
        <v>#N/A</v>
      </c>
      <c r="D257" s="26">
        <f>'Values-Valeurs'!B254</f>
        <v>0</v>
      </c>
      <c r="E257" s="26">
        <f>'Values-Valeurs'!C254</f>
        <v>0</v>
      </c>
      <c r="F257" s="26">
        <f>'Values-Valeurs'!D254</f>
        <v>0</v>
      </c>
      <c r="G257" s="26">
        <f>'Values-Valeurs'!E254</f>
        <v>0</v>
      </c>
      <c r="H257" s="16">
        <f t="shared" si="24"/>
        <v>0</v>
      </c>
      <c r="I257" s="16">
        <f t="shared" si="25"/>
        <v>0</v>
      </c>
      <c r="J257" s="17" t="e">
        <f t="shared" si="26"/>
        <v>#DIV/0!</v>
      </c>
      <c r="K257" s="17" t="e">
        <f t="shared" si="27"/>
        <v>#DIV/0!</v>
      </c>
      <c r="L257" s="18" t="e">
        <f>VLOOKUP(B257,'Tableau 6'!$A$2:$P$267,16,FALSE)</f>
        <v>#N/A</v>
      </c>
      <c r="M257" s="35" t="str">
        <f t="shared" si="28"/>
        <v/>
      </c>
      <c r="N257" s="35" t="str">
        <f t="shared" si="29"/>
        <v/>
      </c>
      <c r="O257" s="36" t="e">
        <f>HLOOKUP($Q$1,'Tableau 6'!$A$2:$P$267,B257,FALSE)</f>
        <v>#REF!</v>
      </c>
      <c r="P257" s="35" t="str">
        <f t="shared" si="30"/>
        <v/>
      </c>
      <c r="Q257" s="35" t="str">
        <f t="shared" si="31"/>
        <v/>
      </c>
    </row>
    <row r="258" spans="1:17" s="126" customFormat="1" ht="14.25" customHeight="1">
      <c r="A258" s="143" t="str">
        <f>IF('Values-Valeurs'!A255="","",'Values-Valeurs'!A255)</f>
        <v/>
      </c>
      <c r="B258" s="123" t="e">
        <f>VLOOKUP(A258,Variables!$A:$D,2,FALSE)</f>
        <v>#N/A</v>
      </c>
      <c r="C258" s="175" t="e">
        <f>VLOOKUP(A258,Variables!$A:$D,4,FALSE)</f>
        <v>#N/A</v>
      </c>
      <c r="D258" s="26">
        <f>'Values-Valeurs'!B255</f>
        <v>0</v>
      </c>
      <c r="E258" s="26">
        <f>'Values-Valeurs'!C255</f>
        <v>0</v>
      </c>
      <c r="F258" s="26">
        <f>'Values-Valeurs'!D255</f>
        <v>0</v>
      </c>
      <c r="G258" s="26">
        <f>'Values-Valeurs'!E255</f>
        <v>0</v>
      </c>
      <c r="H258" s="16">
        <f t="shared" si="24"/>
        <v>0</v>
      </c>
      <c r="I258" s="16">
        <f t="shared" si="25"/>
        <v>0</v>
      </c>
      <c r="J258" s="17" t="e">
        <f t="shared" si="26"/>
        <v>#DIV/0!</v>
      </c>
      <c r="K258" s="17" t="e">
        <f t="shared" si="27"/>
        <v>#DIV/0!</v>
      </c>
      <c r="L258" s="18" t="e">
        <f>VLOOKUP(B258,'Tableau 6'!$A$2:$P$267,16,FALSE)</f>
        <v>#N/A</v>
      </c>
      <c r="M258" s="35" t="str">
        <f t="shared" si="28"/>
        <v/>
      </c>
      <c r="N258" s="35" t="str">
        <f t="shared" si="29"/>
        <v/>
      </c>
      <c r="O258" s="36" t="e">
        <f>HLOOKUP($Q$1,'Tableau 6'!$A$2:$P$267,B258,FALSE)</f>
        <v>#REF!</v>
      </c>
      <c r="P258" s="35" t="str">
        <f t="shared" si="30"/>
        <v/>
      </c>
      <c r="Q258" s="35" t="str">
        <f t="shared" si="31"/>
        <v/>
      </c>
    </row>
    <row r="259" spans="1:17" s="126" customFormat="1" ht="14.25" customHeight="1">
      <c r="A259" s="143" t="str">
        <f>IF('Values-Valeurs'!A256="","",'Values-Valeurs'!A256)</f>
        <v/>
      </c>
      <c r="B259" s="123" t="e">
        <f>VLOOKUP(A259,Variables!$A:$D,2,FALSE)</f>
        <v>#N/A</v>
      </c>
      <c r="C259" s="175" t="e">
        <f>VLOOKUP(A259,Variables!$A:$D,4,FALSE)</f>
        <v>#N/A</v>
      </c>
      <c r="D259" s="26">
        <f>'Values-Valeurs'!B256</f>
        <v>0</v>
      </c>
      <c r="E259" s="26">
        <f>'Values-Valeurs'!C256</f>
        <v>0</v>
      </c>
      <c r="F259" s="26">
        <f>'Values-Valeurs'!D256</f>
        <v>0</v>
      </c>
      <c r="G259" s="26">
        <f>'Values-Valeurs'!E256</f>
        <v>0</v>
      </c>
      <c r="H259" s="16">
        <f t="shared" si="24"/>
        <v>0</v>
      </c>
      <c r="I259" s="16">
        <f t="shared" si="25"/>
        <v>0</v>
      </c>
      <c r="J259" s="17" t="e">
        <f t="shared" si="26"/>
        <v>#DIV/0!</v>
      </c>
      <c r="K259" s="17" t="e">
        <f t="shared" si="27"/>
        <v>#DIV/0!</v>
      </c>
      <c r="L259" s="18" t="e">
        <f>VLOOKUP(B259,'Tableau 6'!$A$2:$P$267,16,FALSE)</f>
        <v>#N/A</v>
      </c>
      <c r="M259" s="35" t="str">
        <f t="shared" si="28"/>
        <v/>
      </c>
      <c r="N259" s="35" t="str">
        <f t="shared" si="29"/>
        <v/>
      </c>
      <c r="O259" s="36" t="e">
        <f>HLOOKUP($Q$1,'Tableau 6'!$A$2:$P$267,B259,FALSE)</f>
        <v>#REF!</v>
      </c>
      <c r="P259" s="35" t="str">
        <f t="shared" si="30"/>
        <v/>
      </c>
      <c r="Q259" s="35" t="str">
        <f t="shared" si="31"/>
        <v/>
      </c>
    </row>
    <row r="260" spans="1:17" s="126" customFormat="1" ht="14.25" customHeight="1">
      <c r="A260" s="143" t="str">
        <f>IF('Values-Valeurs'!A257="","",'Values-Valeurs'!A257)</f>
        <v/>
      </c>
      <c r="B260" s="123" t="e">
        <f>VLOOKUP(A260,Variables!$A:$D,2,FALSE)</f>
        <v>#N/A</v>
      </c>
      <c r="C260" s="175" t="e">
        <f>VLOOKUP(A260,Variables!$A:$D,4,FALSE)</f>
        <v>#N/A</v>
      </c>
      <c r="D260" s="26">
        <f>'Values-Valeurs'!B257</f>
        <v>0</v>
      </c>
      <c r="E260" s="26">
        <f>'Values-Valeurs'!C257</f>
        <v>0</v>
      </c>
      <c r="F260" s="26">
        <f>'Values-Valeurs'!D257</f>
        <v>0</v>
      </c>
      <c r="G260" s="26">
        <f>'Values-Valeurs'!E257</f>
        <v>0</v>
      </c>
      <c r="H260" s="16">
        <f t="shared" si="24"/>
        <v>0</v>
      </c>
      <c r="I260" s="16">
        <f t="shared" si="25"/>
        <v>0</v>
      </c>
      <c r="J260" s="17" t="e">
        <f t="shared" si="26"/>
        <v>#DIV/0!</v>
      </c>
      <c r="K260" s="17" t="e">
        <f t="shared" si="27"/>
        <v>#DIV/0!</v>
      </c>
      <c r="L260" s="18" t="e">
        <f>VLOOKUP(B260,'Tableau 6'!$A$2:$P$267,16,FALSE)</f>
        <v>#N/A</v>
      </c>
      <c r="M260" s="35" t="str">
        <f t="shared" si="28"/>
        <v/>
      </c>
      <c r="N260" s="35" t="str">
        <f t="shared" si="29"/>
        <v/>
      </c>
      <c r="O260" s="36" t="e">
        <f>HLOOKUP($Q$1,'Tableau 6'!$A$2:$P$267,B260,FALSE)</f>
        <v>#REF!</v>
      </c>
      <c r="P260" s="35" t="str">
        <f t="shared" si="30"/>
        <v/>
      </c>
      <c r="Q260" s="35" t="str">
        <f t="shared" si="31"/>
        <v/>
      </c>
    </row>
    <row r="261" spans="1:17" s="126" customFormat="1" ht="14.25" customHeight="1">
      <c r="A261" s="143" t="str">
        <f>IF('Values-Valeurs'!A258="","",'Values-Valeurs'!A258)</f>
        <v/>
      </c>
      <c r="B261" s="123" t="e">
        <f>VLOOKUP(A261,Variables!$A:$D,2,FALSE)</f>
        <v>#N/A</v>
      </c>
      <c r="C261" s="175" t="e">
        <f>VLOOKUP(A261,Variables!$A:$D,4,FALSE)</f>
        <v>#N/A</v>
      </c>
      <c r="D261" s="26">
        <f>'Values-Valeurs'!B258</f>
        <v>0</v>
      </c>
      <c r="E261" s="26">
        <f>'Values-Valeurs'!C258</f>
        <v>0</v>
      </c>
      <c r="F261" s="26">
        <f>'Values-Valeurs'!D258</f>
        <v>0</v>
      </c>
      <c r="G261" s="26">
        <f>'Values-Valeurs'!E258</f>
        <v>0</v>
      </c>
      <c r="H261" s="16">
        <f t="shared" si="24"/>
        <v>0</v>
      </c>
      <c r="I261" s="16">
        <f t="shared" si="25"/>
        <v>0</v>
      </c>
      <c r="J261" s="17" t="e">
        <f t="shared" si="26"/>
        <v>#DIV/0!</v>
      </c>
      <c r="K261" s="17" t="e">
        <f t="shared" si="27"/>
        <v>#DIV/0!</v>
      </c>
      <c r="L261" s="18" t="e">
        <f>VLOOKUP(B261,'Tableau 6'!$A$2:$P$267,16,FALSE)</f>
        <v>#N/A</v>
      </c>
      <c r="M261" s="35" t="str">
        <f t="shared" si="28"/>
        <v/>
      </c>
      <c r="N261" s="35" t="str">
        <f t="shared" si="29"/>
        <v/>
      </c>
      <c r="O261" s="36" t="e">
        <f>HLOOKUP($Q$1,'Tableau 6'!$A$2:$P$267,B261,FALSE)</f>
        <v>#REF!</v>
      </c>
      <c r="P261" s="35" t="str">
        <f t="shared" si="30"/>
        <v/>
      </c>
      <c r="Q261" s="35" t="str">
        <f t="shared" si="31"/>
        <v/>
      </c>
    </row>
    <row r="262" spans="1:17" s="126" customFormat="1" ht="14.25" customHeight="1">
      <c r="A262" s="143" t="str">
        <f>IF('Values-Valeurs'!A259="","",'Values-Valeurs'!A259)</f>
        <v/>
      </c>
      <c r="B262" s="123" t="e">
        <f>VLOOKUP(A262,Variables!$A:$D,2,FALSE)</f>
        <v>#N/A</v>
      </c>
      <c r="C262" s="175" t="e">
        <f>VLOOKUP(A262,Variables!$A:$D,4,FALSE)</f>
        <v>#N/A</v>
      </c>
      <c r="D262" s="26">
        <f>'Values-Valeurs'!B259</f>
        <v>0</v>
      </c>
      <c r="E262" s="26">
        <f>'Values-Valeurs'!C259</f>
        <v>0</v>
      </c>
      <c r="F262" s="26">
        <f>'Values-Valeurs'!D259</f>
        <v>0</v>
      </c>
      <c r="G262" s="26">
        <f>'Values-Valeurs'!E259</f>
        <v>0</v>
      </c>
      <c r="H262" s="16">
        <f t="shared" ref="H262:H325" si="32">D262+E262</f>
        <v>0</v>
      </c>
      <c r="I262" s="16">
        <f t="shared" ref="I262:I325" si="33">D262+E262+F262</f>
        <v>0</v>
      </c>
      <c r="J262" s="17" t="e">
        <f t="shared" ref="J262:J325" si="34">IF((COUNTA(D262)=0),0,(D262)/(D262+F262))</f>
        <v>#DIV/0!</v>
      </c>
      <c r="K262" s="17" t="e">
        <f t="shared" ref="K262:K325" si="35">IF((COUNTA(D262:E262)=0),0,(D262+E262)/(D262+E262+F262))</f>
        <v>#DIV/0!</v>
      </c>
      <c r="L262" s="18" t="e">
        <f>VLOOKUP(B262,'Tableau 6'!$A$2:$P$267,16,FALSE)</f>
        <v>#N/A</v>
      </c>
      <c r="M262" s="35" t="str">
        <f t="shared" ref="M262:M325" si="36">IF(I262=0,"",IF(L262="no data","",((IF(AND($H262&lt;=$I262,$H262&gt;=0),BINOMDIST($H262,$I262,L262/100,0),"")))))</f>
        <v/>
      </c>
      <c r="N262" s="35" t="str">
        <f t="shared" ref="N262:N325" si="37">IF(I262=0,"",(IF(AND(M262&lt;=0.05,K262*100&gt;L262),"Alert",IF(AND(M262&lt;=0.05,K262*100&lt;L262),"protective",""))))</f>
        <v/>
      </c>
      <c r="O262" s="36" t="e">
        <f>HLOOKUP($Q$1,'Tableau 6'!$A$2:$P$267,B262,FALSE)</f>
        <v>#REF!</v>
      </c>
      <c r="P262" s="35" t="str">
        <f t="shared" ref="P262:P325" si="38">IF(I262=0,"",IF(O262="no data","",(IF(AND($H262&lt;=$I262,$H262&gt;=0),BINOMDIST($H262,$I262,O262/100,0),""))))</f>
        <v/>
      </c>
      <c r="Q262" s="35" t="str">
        <f t="shared" ref="Q262:Q325" si="39">IF(I262=0,"",(IF(AND(P262&lt;=0.05,K262*100&gt;O262),"Alert",IF(AND(P262&lt;=0.05,K262*100&lt;O262),"protective",""))))</f>
        <v/>
      </c>
    </row>
    <row r="263" spans="1:17" s="126" customFormat="1" ht="14.25" customHeight="1">
      <c r="A263" s="143" t="str">
        <f>IF('Values-Valeurs'!A260="","",'Values-Valeurs'!A260)</f>
        <v/>
      </c>
      <c r="B263" s="123" t="e">
        <f>VLOOKUP(A263,Variables!$A:$D,2,FALSE)</f>
        <v>#N/A</v>
      </c>
      <c r="C263" s="175" t="e">
        <f>VLOOKUP(A263,Variables!$A:$D,4,FALSE)</f>
        <v>#N/A</v>
      </c>
      <c r="D263" s="26">
        <f>'Values-Valeurs'!B260</f>
        <v>0</v>
      </c>
      <c r="E263" s="26">
        <f>'Values-Valeurs'!C260</f>
        <v>0</v>
      </c>
      <c r="F263" s="26">
        <f>'Values-Valeurs'!D260</f>
        <v>0</v>
      </c>
      <c r="G263" s="26">
        <f>'Values-Valeurs'!E260</f>
        <v>0</v>
      </c>
      <c r="H263" s="16">
        <f t="shared" si="32"/>
        <v>0</v>
      </c>
      <c r="I263" s="16">
        <f t="shared" si="33"/>
        <v>0</v>
      </c>
      <c r="J263" s="17" t="e">
        <f t="shared" si="34"/>
        <v>#DIV/0!</v>
      </c>
      <c r="K263" s="17" t="e">
        <f t="shared" si="35"/>
        <v>#DIV/0!</v>
      </c>
      <c r="L263" s="18" t="e">
        <f>VLOOKUP(B263,'Tableau 6'!$A$2:$P$267,16,FALSE)</f>
        <v>#N/A</v>
      </c>
      <c r="M263" s="35" t="str">
        <f t="shared" si="36"/>
        <v/>
      </c>
      <c r="N263" s="35" t="str">
        <f t="shared" si="37"/>
        <v/>
      </c>
      <c r="O263" s="36" t="e">
        <f>HLOOKUP($Q$1,'Tableau 6'!$A$2:$P$267,B263,FALSE)</f>
        <v>#REF!</v>
      </c>
      <c r="P263" s="35" t="str">
        <f t="shared" si="38"/>
        <v/>
      </c>
      <c r="Q263" s="35" t="str">
        <f t="shared" si="39"/>
        <v/>
      </c>
    </row>
    <row r="264" spans="1:17" s="126" customFormat="1" ht="14.25" customHeight="1">
      <c r="A264" s="143" t="str">
        <f>IF('Values-Valeurs'!A261="","",'Values-Valeurs'!A261)</f>
        <v/>
      </c>
      <c r="B264" s="123" t="e">
        <f>VLOOKUP(A264,Variables!$A:$D,2,FALSE)</f>
        <v>#N/A</v>
      </c>
      <c r="C264" s="175" t="e">
        <f>VLOOKUP(A264,Variables!$A:$D,4,FALSE)</f>
        <v>#N/A</v>
      </c>
      <c r="D264" s="26">
        <f>'Values-Valeurs'!B261</f>
        <v>0</v>
      </c>
      <c r="E264" s="26">
        <f>'Values-Valeurs'!C261</f>
        <v>0</v>
      </c>
      <c r="F264" s="26">
        <f>'Values-Valeurs'!D261</f>
        <v>0</v>
      </c>
      <c r="G264" s="26">
        <f>'Values-Valeurs'!E261</f>
        <v>0</v>
      </c>
      <c r="H264" s="16">
        <f t="shared" si="32"/>
        <v>0</v>
      </c>
      <c r="I264" s="16">
        <f t="shared" si="33"/>
        <v>0</v>
      </c>
      <c r="J264" s="17" t="e">
        <f t="shared" si="34"/>
        <v>#DIV/0!</v>
      </c>
      <c r="K264" s="17" t="e">
        <f t="shared" si="35"/>
        <v>#DIV/0!</v>
      </c>
      <c r="L264" s="18" t="e">
        <f>VLOOKUP(B264,'Tableau 6'!$A$2:$P$267,16,FALSE)</f>
        <v>#N/A</v>
      </c>
      <c r="M264" s="35" t="str">
        <f t="shared" si="36"/>
        <v/>
      </c>
      <c r="N264" s="35" t="str">
        <f t="shared" si="37"/>
        <v/>
      </c>
      <c r="O264" s="36" t="e">
        <f>HLOOKUP($Q$1,'Tableau 6'!$A$2:$P$267,B264,FALSE)</f>
        <v>#REF!</v>
      </c>
      <c r="P264" s="35" t="str">
        <f t="shared" si="38"/>
        <v/>
      </c>
      <c r="Q264" s="35" t="str">
        <f t="shared" si="39"/>
        <v/>
      </c>
    </row>
    <row r="265" spans="1:17" s="126" customFormat="1" ht="14.25" customHeight="1">
      <c r="A265" s="143" t="str">
        <f>IF('Values-Valeurs'!A262="","",'Values-Valeurs'!A262)</f>
        <v/>
      </c>
      <c r="B265" s="123" t="e">
        <f>VLOOKUP(A265,Variables!$A:$D,2,FALSE)</f>
        <v>#N/A</v>
      </c>
      <c r="C265" s="175" t="e">
        <f>VLOOKUP(A265,Variables!$A:$D,4,FALSE)</f>
        <v>#N/A</v>
      </c>
      <c r="D265" s="26">
        <f>'Values-Valeurs'!B262</f>
        <v>0</v>
      </c>
      <c r="E265" s="26">
        <f>'Values-Valeurs'!C262</f>
        <v>0</v>
      </c>
      <c r="F265" s="26">
        <f>'Values-Valeurs'!D262</f>
        <v>0</v>
      </c>
      <c r="G265" s="26">
        <f>'Values-Valeurs'!E262</f>
        <v>0</v>
      </c>
      <c r="H265" s="16">
        <f t="shared" si="32"/>
        <v>0</v>
      </c>
      <c r="I265" s="16">
        <f t="shared" si="33"/>
        <v>0</v>
      </c>
      <c r="J265" s="17" t="e">
        <f t="shared" si="34"/>
        <v>#DIV/0!</v>
      </c>
      <c r="K265" s="17" t="e">
        <f t="shared" si="35"/>
        <v>#DIV/0!</v>
      </c>
      <c r="L265" s="18" t="e">
        <f>VLOOKUP(B265,'Tableau 6'!$A$2:$P$267,16,FALSE)</f>
        <v>#N/A</v>
      </c>
      <c r="M265" s="35" t="str">
        <f t="shared" si="36"/>
        <v/>
      </c>
      <c r="N265" s="35" t="str">
        <f t="shared" si="37"/>
        <v/>
      </c>
      <c r="O265" s="36" t="e">
        <f>HLOOKUP($Q$1,'Tableau 6'!$A$2:$P$267,B265,FALSE)</f>
        <v>#REF!</v>
      </c>
      <c r="P265" s="35" t="str">
        <f t="shared" si="38"/>
        <v/>
      </c>
      <c r="Q265" s="35" t="str">
        <f t="shared" si="39"/>
        <v/>
      </c>
    </row>
    <row r="266" spans="1:17" s="126" customFormat="1" ht="14.25" customHeight="1">
      <c r="A266" s="143" t="str">
        <f>IF('Values-Valeurs'!A263="","",'Values-Valeurs'!A263)</f>
        <v/>
      </c>
      <c r="B266" s="123" t="e">
        <f>VLOOKUP(A266,Variables!$A:$D,2,FALSE)</f>
        <v>#N/A</v>
      </c>
      <c r="C266" s="175" t="e">
        <f>VLOOKUP(A266,Variables!$A:$D,4,FALSE)</f>
        <v>#N/A</v>
      </c>
      <c r="D266" s="26">
        <f>'Values-Valeurs'!B263</f>
        <v>0</v>
      </c>
      <c r="E266" s="26">
        <f>'Values-Valeurs'!C263</f>
        <v>0</v>
      </c>
      <c r="F266" s="26">
        <f>'Values-Valeurs'!D263</f>
        <v>0</v>
      </c>
      <c r="G266" s="26">
        <f>'Values-Valeurs'!E263</f>
        <v>0</v>
      </c>
      <c r="H266" s="16">
        <f t="shared" si="32"/>
        <v>0</v>
      </c>
      <c r="I266" s="16">
        <f t="shared" si="33"/>
        <v>0</v>
      </c>
      <c r="J266" s="17" t="e">
        <f t="shared" si="34"/>
        <v>#DIV/0!</v>
      </c>
      <c r="K266" s="17" t="e">
        <f t="shared" si="35"/>
        <v>#DIV/0!</v>
      </c>
      <c r="L266" s="18" t="e">
        <f>VLOOKUP(B266,'Tableau 6'!$A$2:$P$267,16,FALSE)</f>
        <v>#N/A</v>
      </c>
      <c r="M266" s="35" t="str">
        <f t="shared" si="36"/>
        <v/>
      </c>
      <c r="N266" s="35" t="str">
        <f t="shared" si="37"/>
        <v/>
      </c>
      <c r="O266" s="36" t="e">
        <f>HLOOKUP($Q$1,'Tableau 6'!$A$2:$P$267,B266,FALSE)</f>
        <v>#REF!</v>
      </c>
      <c r="P266" s="35" t="str">
        <f t="shared" si="38"/>
        <v/>
      </c>
      <c r="Q266" s="35" t="str">
        <f t="shared" si="39"/>
        <v/>
      </c>
    </row>
    <row r="267" spans="1:17" s="126" customFormat="1" ht="14.25" customHeight="1">
      <c r="A267" s="143" t="str">
        <f>IF('Values-Valeurs'!A264="","",'Values-Valeurs'!A264)</f>
        <v/>
      </c>
      <c r="B267" s="123" t="e">
        <f>VLOOKUP(A267,Variables!$A:$D,2,FALSE)</f>
        <v>#N/A</v>
      </c>
      <c r="C267" s="175" t="e">
        <f>VLOOKUP(A267,Variables!$A:$D,4,FALSE)</f>
        <v>#N/A</v>
      </c>
      <c r="D267" s="26">
        <f>'Values-Valeurs'!B264</f>
        <v>0</v>
      </c>
      <c r="E267" s="26">
        <f>'Values-Valeurs'!C264</f>
        <v>0</v>
      </c>
      <c r="F267" s="26">
        <f>'Values-Valeurs'!D264</f>
        <v>0</v>
      </c>
      <c r="G267" s="26">
        <f>'Values-Valeurs'!E264</f>
        <v>0</v>
      </c>
      <c r="H267" s="16">
        <f t="shared" si="32"/>
        <v>0</v>
      </c>
      <c r="I267" s="16">
        <f t="shared" si="33"/>
        <v>0</v>
      </c>
      <c r="J267" s="17" t="e">
        <f t="shared" si="34"/>
        <v>#DIV/0!</v>
      </c>
      <c r="K267" s="17" t="e">
        <f t="shared" si="35"/>
        <v>#DIV/0!</v>
      </c>
      <c r="L267" s="18" t="e">
        <f>VLOOKUP(B267,'Tableau 6'!$A$2:$P$267,16,FALSE)</f>
        <v>#N/A</v>
      </c>
      <c r="M267" s="35" t="str">
        <f t="shared" si="36"/>
        <v/>
      </c>
      <c r="N267" s="35" t="str">
        <f t="shared" si="37"/>
        <v/>
      </c>
      <c r="O267" s="36" t="e">
        <f>HLOOKUP($Q$1,'Tableau 6'!$A$2:$P$267,B267,FALSE)</f>
        <v>#REF!</v>
      </c>
      <c r="P267" s="35" t="str">
        <f t="shared" si="38"/>
        <v/>
      </c>
      <c r="Q267" s="35" t="str">
        <f t="shared" si="39"/>
        <v/>
      </c>
    </row>
    <row r="268" spans="1:17" s="126" customFormat="1" ht="14.25" customHeight="1">
      <c r="A268" s="143" t="str">
        <f>IF('Values-Valeurs'!A265="","",'Values-Valeurs'!A265)</f>
        <v/>
      </c>
      <c r="B268" s="123" t="e">
        <f>VLOOKUP(A268,Variables!$A:$D,2,FALSE)</f>
        <v>#N/A</v>
      </c>
      <c r="C268" s="175" t="e">
        <f>VLOOKUP(A268,Variables!$A:$D,4,FALSE)</f>
        <v>#N/A</v>
      </c>
      <c r="D268" s="26">
        <f>'Values-Valeurs'!B265</f>
        <v>0</v>
      </c>
      <c r="E268" s="26">
        <f>'Values-Valeurs'!C265</f>
        <v>0</v>
      </c>
      <c r="F268" s="26">
        <f>'Values-Valeurs'!D265</f>
        <v>0</v>
      </c>
      <c r="G268" s="26">
        <f>'Values-Valeurs'!E265</f>
        <v>0</v>
      </c>
      <c r="H268" s="16">
        <f t="shared" si="32"/>
        <v>0</v>
      </c>
      <c r="I268" s="16">
        <f t="shared" si="33"/>
        <v>0</v>
      </c>
      <c r="J268" s="17" t="e">
        <f t="shared" si="34"/>
        <v>#DIV/0!</v>
      </c>
      <c r="K268" s="17" t="e">
        <f t="shared" si="35"/>
        <v>#DIV/0!</v>
      </c>
      <c r="L268" s="18" t="e">
        <f>VLOOKUP(B268,'Tableau 6'!$A$2:$P$267,16,FALSE)</f>
        <v>#N/A</v>
      </c>
      <c r="M268" s="35" t="str">
        <f t="shared" si="36"/>
        <v/>
      </c>
      <c r="N268" s="35" t="str">
        <f t="shared" si="37"/>
        <v/>
      </c>
      <c r="O268" s="36" t="e">
        <f>HLOOKUP($Q$1,'Tableau 6'!$A$2:$P$267,B268,FALSE)</f>
        <v>#REF!</v>
      </c>
      <c r="P268" s="35" t="str">
        <f t="shared" si="38"/>
        <v/>
      </c>
      <c r="Q268" s="35" t="str">
        <f t="shared" si="39"/>
        <v/>
      </c>
    </row>
    <row r="269" spans="1:17" s="126" customFormat="1" ht="14.25" customHeight="1">
      <c r="A269" s="143" t="str">
        <f>IF('Values-Valeurs'!A266="","",'Values-Valeurs'!A266)</f>
        <v/>
      </c>
      <c r="B269" s="123" t="e">
        <f>VLOOKUP(A269,Variables!$A:$D,2,FALSE)</f>
        <v>#N/A</v>
      </c>
      <c r="C269" s="175" t="e">
        <f>VLOOKUP(A269,Variables!$A:$D,4,FALSE)</f>
        <v>#N/A</v>
      </c>
      <c r="D269" s="26">
        <f>'Values-Valeurs'!B266</f>
        <v>0</v>
      </c>
      <c r="E269" s="26">
        <f>'Values-Valeurs'!C266</f>
        <v>0</v>
      </c>
      <c r="F269" s="26">
        <f>'Values-Valeurs'!D266</f>
        <v>0</v>
      </c>
      <c r="G269" s="26">
        <f>'Values-Valeurs'!E266</f>
        <v>0</v>
      </c>
      <c r="H269" s="16">
        <f t="shared" si="32"/>
        <v>0</v>
      </c>
      <c r="I269" s="16">
        <f t="shared" si="33"/>
        <v>0</v>
      </c>
      <c r="J269" s="17" t="e">
        <f t="shared" si="34"/>
        <v>#DIV/0!</v>
      </c>
      <c r="K269" s="17" t="e">
        <f t="shared" si="35"/>
        <v>#DIV/0!</v>
      </c>
      <c r="L269" s="18" t="e">
        <f>VLOOKUP(B269,'Tableau 6'!$A$2:$P$267,16,FALSE)</f>
        <v>#N/A</v>
      </c>
      <c r="M269" s="35" t="str">
        <f t="shared" si="36"/>
        <v/>
      </c>
      <c r="N269" s="35" t="str">
        <f t="shared" si="37"/>
        <v/>
      </c>
      <c r="O269" s="36" t="e">
        <f>HLOOKUP($Q$1,'Tableau 6'!$A$2:$P$267,B269,FALSE)</f>
        <v>#REF!</v>
      </c>
      <c r="P269" s="35" t="str">
        <f t="shared" si="38"/>
        <v/>
      </c>
      <c r="Q269" s="35" t="str">
        <f t="shared" si="39"/>
        <v/>
      </c>
    </row>
    <row r="270" spans="1:17" s="126" customFormat="1" ht="14.25" customHeight="1">
      <c r="A270" s="143" t="str">
        <f>IF('Values-Valeurs'!A267="","",'Values-Valeurs'!A267)</f>
        <v/>
      </c>
      <c r="B270" s="123" t="e">
        <f>VLOOKUP(A270,Variables!$A:$D,2,FALSE)</f>
        <v>#N/A</v>
      </c>
      <c r="C270" s="175" t="e">
        <f>VLOOKUP(A270,Variables!$A:$D,4,FALSE)</f>
        <v>#N/A</v>
      </c>
      <c r="D270" s="26">
        <f>'Values-Valeurs'!B267</f>
        <v>0</v>
      </c>
      <c r="E270" s="26">
        <f>'Values-Valeurs'!C267</f>
        <v>0</v>
      </c>
      <c r="F270" s="26">
        <f>'Values-Valeurs'!D267</f>
        <v>0</v>
      </c>
      <c r="G270" s="26">
        <f>'Values-Valeurs'!E267</f>
        <v>0</v>
      </c>
      <c r="H270" s="16">
        <f t="shared" si="32"/>
        <v>0</v>
      </c>
      <c r="I270" s="16">
        <f t="shared" si="33"/>
        <v>0</v>
      </c>
      <c r="J270" s="17" t="e">
        <f t="shared" si="34"/>
        <v>#DIV/0!</v>
      </c>
      <c r="K270" s="17" t="e">
        <f t="shared" si="35"/>
        <v>#DIV/0!</v>
      </c>
      <c r="L270" s="18" t="e">
        <f>VLOOKUP(B270,'Tableau 6'!$A$2:$P$267,16,FALSE)</f>
        <v>#N/A</v>
      </c>
      <c r="M270" s="35" t="str">
        <f t="shared" si="36"/>
        <v/>
      </c>
      <c r="N270" s="35" t="str">
        <f t="shared" si="37"/>
        <v/>
      </c>
      <c r="O270" s="36" t="e">
        <f>HLOOKUP($Q$1,'Tableau 6'!$A$2:$P$267,B270,FALSE)</f>
        <v>#REF!</v>
      </c>
      <c r="P270" s="35" t="str">
        <f t="shared" si="38"/>
        <v/>
      </c>
      <c r="Q270" s="35" t="str">
        <f t="shared" si="39"/>
        <v/>
      </c>
    </row>
    <row r="271" spans="1:17" s="126" customFormat="1" ht="14.25" customHeight="1">
      <c r="A271" s="143" t="str">
        <f>IF('Values-Valeurs'!A268="","",'Values-Valeurs'!A268)</f>
        <v/>
      </c>
      <c r="B271" s="123" t="e">
        <f>VLOOKUP(A271,Variables!$A:$D,2,FALSE)</f>
        <v>#N/A</v>
      </c>
      <c r="C271" s="175" t="e">
        <f>VLOOKUP(A271,Variables!$A:$D,4,FALSE)</f>
        <v>#N/A</v>
      </c>
      <c r="D271" s="26">
        <f>'Values-Valeurs'!B268</f>
        <v>0</v>
      </c>
      <c r="E271" s="26">
        <f>'Values-Valeurs'!C268</f>
        <v>0</v>
      </c>
      <c r="F271" s="26">
        <f>'Values-Valeurs'!D268</f>
        <v>0</v>
      </c>
      <c r="G271" s="26">
        <f>'Values-Valeurs'!E268</f>
        <v>0</v>
      </c>
      <c r="H271" s="16">
        <f t="shared" si="32"/>
        <v>0</v>
      </c>
      <c r="I271" s="16">
        <f t="shared" si="33"/>
        <v>0</v>
      </c>
      <c r="J271" s="17" t="e">
        <f t="shared" si="34"/>
        <v>#DIV/0!</v>
      </c>
      <c r="K271" s="17" t="e">
        <f t="shared" si="35"/>
        <v>#DIV/0!</v>
      </c>
      <c r="L271" s="18" t="e">
        <f>VLOOKUP(B271,'Tableau 6'!$A$2:$P$267,16,FALSE)</f>
        <v>#N/A</v>
      </c>
      <c r="M271" s="35" t="str">
        <f t="shared" si="36"/>
        <v/>
      </c>
      <c r="N271" s="35" t="str">
        <f t="shared" si="37"/>
        <v/>
      </c>
      <c r="O271" s="36" t="e">
        <f>HLOOKUP($Q$1,'Tableau 6'!$A$2:$P$267,B271,FALSE)</f>
        <v>#REF!</v>
      </c>
      <c r="P271" s="35" t="str">
        <f t="shared" si="38"/>
        <v/>
      </c>
      <c r="Q271" s="35" t="str">
        <f t="shared" si="39"/>
        <v/>
      </c>
    </row>
    <row r="272" spans="1:17" s="126" customFormat="1" ht="14.25" customHeight="1">
      <c r="A272" s="143" t="str">
        <f>IF('Values-Valeurs'!A269="","",'Values-Valeurs'!A269)</f>
        <v/>
      </c>
      <c r="B272" s="123" t="e">
        <f>VLOOKUP(A272,Variables!$A:$D,2,FALSE)</f>
        <v>#N/A</v>
      </c>
      <c r="C272" s="175" t="e">
        <f>VLOOKUP(A272,Variables!$A:$D,4,FALSE)</f>
        <v>#N/A</v>
      </c>
      <c r="D272" s="26">
        <f>'Values-Valeurs'!B269</f>
        <v>0</v>
      </c>
      <c r="E272" s="26">
        <f>'Values-Valeurs'!C269</f>
        <v>0</v>
      </c>
      <c r="F272" s="26">
        <f>'Values-Valeurs'!D269</f>
        <v>0</v>
      </c>
      <c r="G272" s="26">
        <f>'Values-Valeurs'!E269</f>
        <v>0</v>
      </c>
      <c r="H272" s="16">
        <f t="shared" si="32"/>
        <v>0</v>
      </c>
      <c r="I272" s="16">
        <f t="shared" si="33"/>
        <v>0</v>
      </c>
      <c r="J272" s="17" t="e">
        <f t="shared" si="34"/>
        <v>#DIV/0!</v>
      </c>
      <c r="K272" s="17" t="e">
        <f t="shared" si="35"/>
        <v>#DIV/0!</v>
      </c>
      <c r="L272" s="18" t="e">
        <f>VLOOKUP(B272,'Tableau 6'!$A$2:$P$267,16,FALSE)</f>
        <v>#N/A</v>
      </c>
      <c r="M272" s="35" t="str">
        <f t="shared" si="36"/>
        <v/>
      </c>
      <c r="N272" s="35" t="str">
        <f t="shared" si="37"/>
        <v/>
      </c>
      <c r="O272" s="36" t="e">
        <f>HLOOKUP($Q$1,'Tableau 6'!$A$2:$P$267,B272,FALSE)</f>
        <v>#REF!</v>
      </c>
      <c r="P272" s="35" t="str">
        <f t="shared" si="38"/>
        <v/>
      </c>
      <c r="Q272" s="35" t="str">
        <f t="shared" si="39"/>
        <v/>
      </c>
    </row>
    <row r="273" spans="1:17" s="126" customFormat="1" ht="14.25" customHeight="1">
      <c r="A273" s="143" t="str">
        <f>IF('Values-Valeurs'!A270="","",'Values-Valeurs'!A270)</f>
        <v/>
      </c>
      <c r="B273" s="123" t="e">
        <f>VLOOKUP(A273,Variables!$A:$D,2,FALSE)</f>
        <v>#N/A</v>
      </c>
      <c r="C273" s="175" t="e">
        <f>VLOOKUP(A273,Variables!$A:$D,4,FALSE)</f>
        <v>#N/A</v>
      </c>
      <c r="D273" s="26">
        <f>'Values-Valeurs'!B270</f>
        <v>0</v>
      </c>
      <c r="E273" s="26">
        <f>'Values-Valeurs'!C270</f>
        <v>0</v>
      </c>
      <c r="F273" s="26">
        <f>'Values-Valeurs'!D270</f>
        <v>0</v>
      </c>
      <c r="G273" s="26">
        <f>'Values-Valeurs'!E270</f>
        <v>0</v>
      </c>
      <c r="H273" s="16">
        <f t="shared" si="32"/>
        <v>0</v>
      </c>
      <c r="I273" s="16">
        <f t="shared" si="33"/>
        <v>0</v>
      </c>
      <c r="J273" s="17" t="e">
        <f t="shared" si="34"/>
        <v>#DIV/0!</v>
      </c>
      <c r="K273" s="17" t="e">
        <f t="shared" si="35"/>
        <v>#DIV/0!</v>
      </c>
      <c r="L273" s="18" t="e">
        <f>VLOOKUP(B273,'Tableau 6'!$A$2:$P$267,16,FALSE)</f>
        <v>#N/A</v>
      </c>
      <c r="M273" s="35" t="str">
        <f t="shared" si="36"/>
        <v/>
      </c>
      <c r="N273" s="35" t="str">
        <f t="shared" si="37"/>
        <v/>
      </c>
      <c r="O273" s="36" t="e">
        <f>HLOOKUP($Q$1,'Tableau 6'!$A$2:$P$267,B273,FALSE)</f>
        <v>#REF!</v>
      </c>
      <c r="P273" s="35" t="str">
        <f t="shared" si="38"/>
        <v/>
      </c>
      <c r="Q273" s="35" t="str">
        <f t="shared" si="39"/>
        <v/>
      </c>
    </row>
    <row r="274" spans="1:17" s="126" customFormat="1" ht="14.25" customHeight="1">
      <c r="A274" s="143" t="str">
        <f>IF('Values-Valeurs'!A271="","",'Values-Valeurs'!A271)</f>
        <v/>
      </c>
      <c r="B274" s="123" t="e">
        <f>VLOOKUP(A274,Variables!$A:$D,2,FALSE)</f>
        <v>#N/A</v>
      </c>
      <c r="C274" s="175" t="e">
        <f>VLOOKUP(A274,Variables!$A:$D,4,FALSE)</f>
        <v>#N/A</v>
      </c>
      <c r="D274" s="26">
        <f>'Values-Valeurs'!B271</f>
        <v>0</v>
      </c>
      <c r="E274" s="26">
        <f>'Values-Valeurs'!C271</f>
        <v>0</v>
      </c>
      <c r="F274" s="26">
        <f>'Values-Valeurs'!D271</f>
        <v>0</v>
      </c>
      <c r="G274" s="26">
        <f>'Values-Valeurs'!E271</f>
        <v>0</v>
      </c>
      <c r="H274" s="16">
        <f t="shared" si="32"/>
        <v>0</v>
      </c>
      <c r="I274" s="16">
        <f t="shared" si="33"/>
        <v>0</v>
      </c>
      <c r="J274" s="17" t="e">
        <f t="shared" si="34"/>
        <v>#DIV/0!</v>
      </c>
      <c r="K274" s="17" t="e">
        <f t="shared" si="35"/>
        <v>#DIV/0!</v>
      </c>
      <c r="L274" s="18" t="e">
        <f>VLOOKUP(B274,'Tableau 6'!$A$2:$P$267,16,FALSE)</f>
        <v>#N/A</v>
      </c>
      <c r="M274" s="35" t="str">
        <f t="shared" si="36"/>
        <v/>
      </c>
      <c r="N274" s="35" t="str">
        <f t="shared" si="37"/>
        <v/>
      </c>
      <c r="O274" s="36" t="e">
        <f>HLOOKUP($Q$1,'Tableau 6'!$A$2:$P$267,B274,FALSE)</f>
        <v>#REF!</v>
      </c>
      <c r="P274" s="35" t="str">
        <f t="shared" si="38"/>
        <v/>
      </c>
      <c r="Q274" s="35" t="str">
        <f t="shared" si="39"/>
        <v/>
      </c>
    </row>
    <row r="275" spans="1:17" s="126" customFormat="1" ht="14.25" customHeight="1">
      <c r="A275" s="143" t="str">
        <f>IF('Values-Valeurs'!A272="","",'Values-Valeurs'!A272)</f>
        <v/>
      </c>
      <c r="B275" s="123" t="e">
        <f>VLOOKUP(A275,Variables!$A:$D,2,FALSE)</f>
        <v>#N/A</v>
      </c>
      <c r="C275" s="175" t="e">
        <f>VLOOKUP(A275,Variables!$A:$D,4,FALSE)</f>
        <v>#N/A</v>
      </c>
      <c r="D275" s="26">
        <f>'Values-Valeurs'!B272</f>
        <v>0</v>
      </c>
      <c r="E275" s="26">
        <f>'Values-Valeurs'!C272</f>
        <v>0</v>
      </c>
      <c r="F275" s="26">
        <f>'Values-Valeurs'!D272</f>
        <v>0</v>
      </c>
      <c r="G275" s="26">
        <f>'Values-Valeurs'!E272</f>
        <v>0</v>
      </c>
      <c r="H275" s="16">
        <f t="shared" si="32"/>
        <v>0</v>
      </c>
      <c r="I275" s="16">
        <f t="shared" si="33"/>
        <v>0</v>
      </c>
      <c r="J275" s="17" t="e">
        <f t="shared" si="34"/>
        <v>#DIV/0!</v>
      </c>
      <c r="K275" s="17" t="e">
        <f t="shared" si="35"/>
        <v>#DIV/0!</v>
      </c>
      <c r="L275" s="18" t="e">
        <f>VLOOKUP(B275,'Tableau 6'!$A$2:$P$267,16,FALSE)</f>
        <v>#N/A</v>
      </c>
      <c r="M275" s="35" t="str">
        <f t="shared" si="36"/>
        <v/>
      </c>
      <c r="N275" s="35" t="str">
        <f t="shared" si="37"/>
        <v/>
      </c>
      <c r="O275" s="36" t="e">
        <f>HLOOKUP($Q$1,'Tableau 6'!$A$2:$P$267,B275,FALSE)</f>
        <v>#REF!</v>
      </c>
      <c r="P275" s="35" t="str">
        <f t="shared" si="38"/>
        <v/>
      </c>
      <c r="Q275" s="35" t="str">
        <f t="shared" si="39"/>
        <v/>
      </c>
    </row>
    <row r="276" spans="1:17" s="126" customFormat="1" ht="14.25" customHeight="1">
      <c r="A276" s="143" t="str">
        <f>IF('Values-Valeurs'!A273="","",'Values-Valeurs'!A273)</f>
        <v/>
      </c>
      <c r="B276" s="123" t="e">
        <f>VLOOKUP(A276,Variables!$A:$D,2,FALSE)</f>
        <v>#N/A</v>
      </c>
      <c r="C276" s="175" t="e">
        <f>VLOOKUP(A276,Variables!$A:$D,4,FALSE)</f>
        <v>#N/A</v>
      </c>
      <c r="D276" s="26">
        <f>'Values-Valeurs'!B273</f>
        <v>0</v>
      </c>
      <c r="E276" s="26">
        <f>'Values-Valeurs'!C273</f>
        <v>0</v>
      </c>
      <c r="F276" s="26">
        <f>'Values-Valeurs'!D273</f>
        <v>0</v>
      </c>
      <c r="G276" s="26">
        <f>'Values-Valeurs'!E273</f>
        <v>0</v>
      </c>
      <c r="H276" s="16">
        <f t="shared" si="32"/>
        <v>0</v>
      </c>
      <c r="I276" s="16">
        <f t="shared" si="33"/>
        <v>0</v>
      </c>
      <c r="J276" s="17" t="e">
        <f t="shared" si="34"/>
        <v>#DIV/0!</v>
      </c>
      <c r="K276" s="17" t="e">
        <f t="shared" si="35"/>
        <v>#DIV/0!</v>
      </c>
      <c r="L276" s="18" t="e">
        <f>VLOOKUP(B276,'Tableau 6'!$A$2:$P$267,16,FALSE)</f>
        <v>#N/A</v>
      </c>
      <c r="M276" s="35" t="str">
        <f t="shared" si="36"/>
        <v/>
      </c>
      <c r="N276" s="35" t="str">
        <f t="shared" si="37"/>
        <v/>
      </c>
      <c r="O276" s="36" t="e">
        <f>HLOOKUP($Q$1,'Tableau 6'!$A$2:$P$267,B276,FALSE)</f>
        <v>#REF!</v>
      </c>
      <c r="P276" s="35" t="str">
        <f t="shared" si="38"/>
        <v/>
      </c>
      <c r="Q276" s="35" t="str">
        <f t="shared" si="39"/>
        <v/>
      </c>
    </row>
    <row r="277" spans="1:17" s="126" customFormat="1" ht="14.25" customHeight="1">
      <c r="A277" s="143" t="str">
        <f>IF('Values-Valeurs'!A274="","",'Values-Valeurs'!A274)</f>
        <v/>
      </c>
      <c r="B277" s="123" t="e">
        <f>VLOOKUP(A277,Variables!$A:$D,2,FALSE)</f>
        <v>#N/A</v>
      </c>
      <c r="C277" s="175" t="e">
        <f>VLOOKUP(A277,Variables!$A:$D,4,FALSE)</f>
        <v>#N/A</v>
      </c>
      <c r="D277" s="26">
        <f>'Values-Valeurs'!B274</f>
        <v>0</v>
      </c>
      <c r="E277" s="26">
        <f>'Values-Valeurs'!C274</f>
        <v>0</v>
      </c>
      <c r="F277" s="26">
        <f>'Values-Valeurs'!D274</f>
        <v>0</v>
      </c>
      <c r="G277" s="26">
        <f>'Values-Valeurs'!E274</f>
        <v>0</v>
      </c>
      <c r="H277" s="16">
        <f t="shared" si="32"/>
        <v>0</v>
      </c>
      <c r="I277" s="16">
        <f t="shared" si="33"/>
        <v>0</v>
      </c>
      <c r="J277" s="17" t="e">
        <f t="shared" si="34"/>
        <v>#DIV/0!</v>
      </c>
      <c r="K277" s="17" t="e">
        <f t="shared" si="35"/>
        <v>#DIV/0!</v>
      </c>
      <c r="L277" s="18" t="e">
        <f>VLOOKUP(B277,'Tableau 6'!$A$2:$P$267,16,FALSE)</f>
        <v>#N/A</v>
      </c>
      <c r="M277" s="35" t="str">
        <f t="shared" si="36"/>
        <v/>
      </c>
      <c r="N277" s="35" t="str">
        <f t="shared" si="37"/>
        <v/>
      </c>
      <c r="O277" s="36" t="e">
        <f>HLOOKUP($Q$1,'Tableau 6'!$A$2:$P$267,B277,FALSE)</f>
        <v>#REF!</v>
      </c>
      <c r="P277" s="35" t="str">
        <f t="shared" si="38"/>
        <v/>
      </c>
      <c r="Q277" s="35" t="str">
        <f t="shared" si="39"/>
        <v/>
      </c>
    </row>
    <row r="278" spans="1:17" s="126" customFormat="1" ht="14.25" customHeight="1">
      <c r="A278" s="143" t="str">
        <f>IF('Values-Valeurs'!A275="","",'Values-Valeurs'!A275)</f>
        <v/>
      </c>
      <c r="B278" s="123" t="e">
        <f>VLOOKUP(A278,Variables!$A:$D,2,FALSE)</f>
        <v>#N/A</v>
      </c>
      <c r="C278" s="175" t="e">
        <f>VLOOKUP(A278,Variables!$A:$D,4,FALSE)</f>
        <v>#N/A</v>
      </c>
      <c r="D278" s="26">
        <f>'Values-Valeurs'!B275</f>
        <v>0</v>
      </c>
      <c r="E278" s="26">
        <f>'Values-Valeurs'!C275</f>
        <v>0</v>
      </c>
      <c r="F278" s="26">
        <f>'Values-Valeurs'!D275</f>
        <v>0</v>
      </c>
      <c r="G278" s="26">
        <f>'Values-Valeurs'!E275</f>
        <v>0</v>
      </c>
      <c r="H278" s="16">
        <f t="shared" si="32"/>
        <v>0</v>
      </c>
      <c r="I278" s="16">
        <f t="shared" si="33"/>
        <v>0</v>
      </c>
      <c r="J278" s="17" t="e">
        <f t="shared" si="34"/>
        <v>#DIV/0!</v>
      </c>
      <c r="K278" s="17" t="e">
        <f t="shared" si="35"/>
        <v>#DIV/0!</v>
      </c>
      <c r="L278" s="18" t="e">
        <f>VLOOKUP(B278,'Tableau 6'!$A$2:$P$267,16,FALSE)</f>
        <v>#N/A</v>
      </c>
      <c r="M278" s="35" t="str">
        <f t="shared" si="36"/>
        <v/>
      </c>
      <c r="N278" s="35" t="str">
        <f t="shared" si="37"/>
        <v/>
      </c>
      <c r="O278" s="36" t="e">
        <f>HLOOKUP($Q$1,'Tableau 6'!$A$2:$P$267,B278,FALSE)</f>
        <v>#REF!</v>
      </c>
      <c r="P278" s="35" t="str">
        <f t="shared" si="38"/>
        <v/>
      </c>
      <c r="Q278" s="35" t="str">
        <f t="shared" si="39"/>
        <v/>
      </c>
    </row>
    <row r="279" spans="1:17" s="126" customFormat="1" ht="14.25" customHeight="1">
      <c r="A279" s="143" t="str">
        <f>IF('Values-Valeurs'!A276="","",'Values-Valeurs'!A276)</f>
        <v/>
      </c>
      <c r="B279" s="123" t="e">
        <f>VLOOKUP(A279,Variables!$A:$D,2,FALSE)</f>
        <v>#N/A</v>
      </c>
      <c r="C279" s="175" t="e">
        <f>VLOOKUP(A279,Variables!$A:$D,4,FALSE)</f>
        <v>#N/A</v>
      </c>
      <c r="D279" s="26">
        <f>'Values-Valeurs'!B276</f>
        <v>0</v>
      </c>
      <c r="E279" s="26">
        <f>'Values-Valeurs'!C276</f>
        <v>0</v>
      </c>
      <c r="F279" s="26">
        <f>'Values-Valeurs'!D276</f>
        <v>0</v>
      </c>
      <c r="G279" s="26">
        <f>'Values-Valeurs'!E276</f>
        <v>0</v>
      </c>
      <c r="H279" s="16">
        <f t="shared" si="32"/>
        <v>0</v>
      </c>
      <c r="I279" s="16">
        <f t="shared" si="33"/>
        <v>0</v>
      </c>
      <c r="J279" s="17" t="e">
        <f t="shared" si="34"/>
        <v>#DIV/0!</v>
      </c>
      <c r="K279" s="17" t="e">
        <f t="shared" si="35"/>
        <v>#DIV/0!</v>
      </c>
      <c r="L279" s="18" t="e">
        <f>VLOOKUP(B279,'Tableau 6'!$A$2:$P$267,16,FALSE)</f>
        <v>#N/A</v>
      </c>
      <c r="M279" s="35" t="str">
        <f t="shared" si="36"/>
        <v/>
      </c>
      <c r="N279" s="35" t="str">
        <f t="shared" si="37"/>
        <v/>
      </c>
      <c r="O279" s="36" t="e">
        <f>HLOOKUP($Q$1,'Tableau 6'!$A$2:$P$267,B279,FALSE)</f>
        <v>#REF!</v>
      </c>
      <c r="P279" s="35" t="str">
        <f t="shared" si="38"/>
        <v/>
      </c>
      <c r="Q279" s="35" t="str">
        <f t="shared" si="39"/>
        <v/>
      </c>
    </row>
    <row r="280" spans="1:17" s="126" customFormat="1" ht="14.25" customHeight="1">
      <c r="A280" s="143" t="str">
        <f>IF('Values-Valeurs'!A277="","",'Values-Valeurs'!A277)</f>
        <v/>
      </c>
      <c r="B280" s="123" t="e">
        <f>VLOOKUP(A280,Variables!$A:$D,2,FALSE)</f>
        <v>#N/A</v>
      </c>
      <c r="C280" s="175" t="e">
        <f>VLOOKUP(A280,Variables!$A:$D,4,FALSE)</f>
        <v>#N/A</v>
      </c>
      <c r="D280" s="26">
        <f>'Values-Valeurs'!B277</f>
        <v>0</v>
      </c>
      <c r="E280" s="26">
        <f>'Values-Valeurs'!C277</f>
        <v>0</v>
      </c>
      <c r="F280" s="26">
        <f>'Values-Valeurs'!D277</f>
        <v>0</v>
      </c>
      <c r="G280" s="26">
        <f>'Values-Valeurs'!E277</f>
        <v>0</v>
      </c>
      <c r="H280" s="16">
        <f t="shared" si="32"/>
        <v>0</v>
      </c>
      <c r="I280" s="16">
        <f t="shared" si="33"/>
        <v>0</v>
      </c>
      <c r="J280" s="17" t="e">
        <f t="shared" si="34"/>
        <v>#DIV/0!</v>
      </c>
      <c r="K280" s="17" t="e">
        <f t="shared" si="35"/>
        <v>#DIV/0!</v>
      </c>
      <c r="L280" s="18" t="e">
        <f>VLOOKUP(B280,'Tableau 6'!$A$2:$P$267,16,FALSE)</f>
        <v>#N/A</v>
      </c>
      <c r="M280" s="35" t="str">
        <f t="shared" si="36"/>
        <v/>
      </c>
      <c r="N280" s="35" t="str">
        <f t="shared" si="37"/>
        <v/>
      </c>
      <c r="O280" s="36" t="e">
        <f>HLOOKUP($Q$1,'Tableau 6'!$A$2:$P$267,B280,FALSE)</f>
        <v>#REF!</v>
      </c>
      <c r="P280" s="35" t="str">
        <f t="shared" si="38"/>
        <v/>
      </c>
      <c r="Q280" s="35" t="str">
        <f t="shared" si="39"/>
        <v/>
      </c>
    </row>
    <row r="281" spans="1:17" s="126" customFormat="1" ht="14.25" customHeight="1">
      <c r="A281" s="143" t="str">
        <f>IF('Values-Valeurs'!A278="","",'Values-Valeurs'!A278)</f>
        <v/>
      </c>
      <c r="B281" s="123" t="e">
        <f>VLOOKUP(A281,Variables!$A:$D,2,FALSE)</f>
        <v>#N/A</v>
      </c>
      <c r="C281" s="175" t="e">
        <f>VLOOKUP(A281,Variables!$A:$D,4,FALSE)</f>
        <v>#N/A</v>
      </c>
      <c r="D281" s="26">
        <f>'Values-Valeurs'!B278</f>
        <v>0</v>
      </c>
      <c r="E281" s="26">
        <f>'Values-Valeurs'!C278</f>
        <v>0</v>
      </c>
      <c r="F281" s="26">
        <f>'Values-Valeurs'!D278</f>
        <v>0</v>
      </c>
      <c r="G281" s="26">
        <f>'Values-Valeurs'!E278</f>
        <v>0</v>
      </c>
      <c r="H281" s="16">
        <f t="shared" si="32"/>
        <v>0</v>
      </c>
      <c r="I281" s="16">
        <f t="shared" si="33"/>
        <v>0</v>
      </c>
      <c r="J281" s="17" t="e">
        <f t="shared" si="34"/>
        <v>#DIV/0!</v>
      </c>
      <c r="K281" s="17" t="e">
        <f t="shared" si="35"/>
        <v>#DIV/0!</v>
      </c>
      <c r="L281" s="18" t="e">
        <f>VLOOKUP(B281,'Tableau 6'!$A$2:$P$267,16,FALSE)</f>
        <v>#N/A</v>
      </c>
      <c r="M281" s="35" t="str">
        <f t="shared" si="36"/>
        <v/>
      </c>
      <c r="N281" s="35" t="str">
        <f t="shared" si="37"/>
        <v/>
      </c>
      <c r="O281" s="36" t="e">
        <f>HLOOKUP($Q$1,'Tableau 6'!$A$2:$P$267,B281,FALSE)</f>
        <v>#REF!</v>
      </c>
      <c r="P281" s="35" t="str">
        <f t="shared" si="38"/>
        <v/>
      </c>
      <c r="Q281" s="35" t="str">
        <f t="shared" si="39"/>
        <v/>
      </c>
    </row>
    <row r="282" spans="1:17" s="126" customFormat="1" ht="14.25" customHeight="1">
      <c r="A282" s="143" t="str">
        <f>IF('Values-Valeurs'!A279="","",'Values-Valeurs'!A279)</f>
        <v/>
      </c>
      <c r="B282" s="123" t="e">
        <f>VLOOKUP(A282,Variables!$A:$D,2,FALSE)</f>
        <v>#N/A</v>
      </c>
      <c r="C282" s="175" t="e">
        <f>VLOOKUP(A282,Variables!$A:$D,4,FALSE)</f>
        <v>#N/A</v>
      </c>
      <c r="D282" s="26">
        <f>'Values-Valeurs'!B279</f>
        <v>0</v>
      </c>
      <c r="E282" s="26">
        <f>'Values-Valeurs'!C279</f>
        <v>0</v>
      </c>
      <c r="F282" s="26">
        <f>'Values-Valeurs'!D279</f>
        <v>0</v>
      </c>
      <c r="G282" s="26">
        <f>'Values-Valeurs'!E279</f>
        <v>0</v>
      </c>
      <c r="H282" s="16">
        <f t="shared" si="32"/>
        <v>0</v>
      </c>
      <c r="I282" s="16">
        <f t="shared" si="33"/>
        <v>0</v>
      </c>
      <c r="J282" s="17" t="e">
        <f t="shared" si="34"/>
        <v>#DIV/0!</v>
      </c>
      <c r="K282" s="17" t="e">
        <f t="shared" si="35"/>
        <v>#DIV/0!</v>
      </c>
      <c r="L282" s="18" t="e">
        <f>VLOOKUP(B282,'Tableau 6'!$A$2:$P$267,16,FALSE)</f>
        <v>#N/A</v>
      </c>
      <c r="M282" s="35" t="str">
        <f t="shared" si="36"/>
        <v/>
      </c>
      <c r="N282" s="35" t="str">
        <f t="shared" si="37"/>
        <v/>
      </c>
      <c r="O282" s="36" t="e">
        <f>HLOOKUP($Q$1,'Tableau 6'!$A$2:$P$267,B282,FALSE)</f>
        <v>#REF!</v>
      </c>
      <c r="P282" s="35" t="str">
        <f t="shared" si="38"/>
        <v/>
      </c>
      <c r="Q282" s="35" t="str">
        <f t="shared" si="39"/>
        <v/>
      </c>
    </row>
    <row r="283" spans="1:17" s="126" customFormat="1" ht="14.25" customHeight="1">
      <c r="A283" s="143" t="str">
        <f>IF('Values-Valeurs'!A280="","",'Values-Valeurs'!A280)</f>
        <v/>
      </c>
      <c r="B283" s="123" t="e">
        <f>VLOOKUP(A283,Variables!$A:$D,2,FALSE)</f>
        <v>#N/A</v>
      </c>
      <c r="C283" s="175" t="e">
        <f>VLOOKUP(A283,Variables!$A:$D,4,FALSE)</f>
        <v>#N/A</v>
      </c>
      <c r="D283" s="26">
        <f>'Values-Valeurs'!B280</f>
        <v>0</v>
      </c>
      <c r="E283" s="26">
        <f>'Values-Valeurs'!C280</f>
        <v>0</v>
      </c>
      <c r="F283" s="26">
        <f>'Values-Valeurs'!D280</f>
        <v>0</v>
      </c>
      <c r="G283" s="26">
        <f>'Values-Valeurs'!E280</f>
        <v>0</v>
      </c>
      <c r="H283" s="16">
        <f t="shared" si="32"/>
        <v>0</v>
      </c>
      <c r="I283" s="16">
        <f t="shared" si="33"/>
        <v>0</v>
      </c>
      <c r="J283" s="17" t="e">
        <f t="shared" si="34"/>
        <v>#DIV/0!</v>
      </c>
      <c r="K283" s="17" t="e">
        <f t="shared" si="35"/>
        <v>#DIV/0!</v>
      </c>
      <c r="L283" s="18" t="e">
        <f>VLOOKUP(B283,'Tableau 6'!$A$2:$P$267,16,FALSE)</f>
        <v>#N/A</v>
      </c>
      <c r="M283" s="35" t="str">
        <f t="shared" si="36"/>
        <v/>
      </c>
      <c r="N283" s="35" t="str">
        <f t="shared" si="37"/>
        <v/>
      </c>
      <c r="O283" s="36" t="e">
        <f>HLOOKUP($Q$1,'Tableau 6'!$A$2:$P$267,B283,FALSE)</f>
        <v>#REF!</v>
      </c>
      <c r="P283" s="35" t="str">
        <f t="shared" si="38"/>
        <v/>
      </c>
      <c r="Q283" s="35" t="str">
        <f t="shared" si="39"/>
        <v/>
      </c>
    </row>
    <row r="284" spans="1:17" s="126" customFormat="1" ht="14.25" customHeight="1">
      <c r="A284" s="143" t="str">
        <f>IF('Values-Valeurs'!A281="","",'Values-Valeurs'!A281)</f>
        <v/>
      </c>
      <c r="B284" s="123" t="e">
        <f>VLOOKUP(A284,Variables!$A:$D,2,FALSE)</f>
        <v>#N/A</v>
      </c>
      <c r="C284" s="175" t="e">
        <f>VLOOKUP(A284,Variables!$A:$D,4,FALSE)</f>
        <v>#N/A</v>
      </c>
      <c r="D284" s="26">
        <f>'Values-Valeurs'!B281</f>
        <v>0</v>
      </c>
      <c r="E284" s="26">
        <f>'Values-Valeurs'!C281</f>
        <v>0</v>
      </c>
      <c r="F284" s="26">
        <f>'Values-Valeurs'!D281</f>
        <v>0</v>
      </c>
      <c r="G284" s="26">
        <f>'Values-Valeurs'!E281</f>
        <v>0</v>
      </c>
      <c r="H284" s="16">
        <f t="shared" si="32"/>
        <v>0</v>
      </c>
      <c r="I284" s="16">
        <f t="shared" si="33"/>
        <v>0</v>
      </c>
      <c r="J284" s="17" t="e">
        <f t="shared" si="34"/>
        <v>#DIV/0!</v>
      </c>
      <c r="K284" s="17" t="e">
        <f t="shared" si="35"/>
        <v>#DIV/0!</v>
      </c>
      <c r="L284" s="18" t="e">
        <f>VLOOKUP(B284,'Tableau 6'!$A$2:$P$267,16,FALSE)</f>
        <v>#N/A</v>
      </c>
      <c r="M284" s="35" t="str">
        <f t="shared" si="36"/>
        <v/>
      </c>
      <c r="N284" s="35" t="str">
        <f t="shared" si="37"/>
        <v/>
      </c>
      <c r="O284" s="36" t="e">
        <f>HLOOKUP($Q$1,'Tableau 6'!$A$2:$P$267,B284,FALSE)</f>
        <v>#REF!</v>
      </c>
      <c r="P284" s="35" t="str">
        <f t="shared" si="38"/>
        <v/>
      </c>
      <c r="Q284" s="35" t="str">
        <f t="shared" si="39"/>
        <v/>
      </c>
    </row>
    <row r="285" spans="1:17" s="126" customFormat="1" ht="14.25" customHeight="1">
      <c r="A285" s="143" t="str">
        <f>IF('Values-Valeurs'!A282="","",'Values-Valeurs'!A282)</f>
        <v/>
      </c>
      <c r="B285" s="123" t="e">
        <f>VLOOKUP(A285,Variables!$A:$D,2,FALSE)</f>
        <v>#N/A</v>
      </c>
      <c r="C285" s="175" t="e">
        <f>VLOOKUP(A285,Variables!$A:$D,4,FALSE)</f>
        <v>#N/A</v>
      </c>
      <c r="D285" s="26">
        <f>'Values-Valeurs'!B282</f>
        <v>0</v>
      </c>
      <c r="E285" s="26">
        <f>'Values-Valeurs'!C282</f>
        <v>0</v>
      </c>
      <c r="F285" s="26">
        <f>'Values-Valeurs'!D282</f>
        <v>0</v>
      </c>
      <c r="G285" s="26">
        <f>'Values-Valeurs'!E282</f>
        <v>0</v>
      </c>
      <c r="H285" s="16">
        <f t="shared" si="32"/>
        <v>0</v>
      </c>
      <c r="I285" s="16">
        <f t="shared" si="33"/>
        <v>0</v>
      </c>
      <c r="J285" s="17" t="e">
        <f t="shared" si="34"/>
        <v>#DIV/0!</v>
      </c>
      <c r="K285" s="17" t="e">
        <f t="shared" si="35"/>
        <v>#DIV/0!</v>
      </c>
      <c r="L285" s="18" t="e">
        <f>VLOOKUP(B285,'Tableau 6'!$A$2:$P$267,16,FALSE)</f>
        <v>#N/A</v>
      </c>
      <c r="M285" s="35" t="str">
        <f t="shared" si="36"/>
        <v/>
      </c>
      <c r="N285" s="35" t="str">
        <f t="shared" si="37"/>
        <v/>
      </c>
      <c r="O285" s="36" t="e">
        <f>HLOOKUP($Q$1,'Tableau 6'!$A$2:$P$267,B285,FALSE)</f>
        <v>#REF!</v>
      </c>
      <c r="P285" s="35" t="str">
        <f t="shared" si="38"/>
        <v/>
      </c>
      <c r="Q285" s="35" t="str">
        <f t="shared" si="39"/>
        <v/>
      </c>
    </row>
    <row r="286" spans="1:17" s="126" customFormat="1" ht="14.25" customHeight="1">
      <c r="A286" s="143" t="str">
        <f>IF('Values-Valeurs'!A283="","",'Values-Valeurs'!A283)</f>
        <v/>
      </c>
      <c r="B286" s="123" t="e">
        <f>VLOOKUP(A286,Variables!$A:$D,2,FALSE)</f>
        <v>#N/A</v>
      </c>
      <c r="C286" s="175" t="e">
        <f>VLOOKUP(A286,Variables!$A:$D,4,FALSE)</f>
        <v>#N/A</v>
      </c>
      <c r="D286" s="26">
        <f>'Values-Valeurs'!B283</f>
        <v>0</v>
      </c>
      <c r="E286" s="26">
        <f>'Values-Valeurs'!C283</f>
        <v>0</v>
      </c>
      <c r="F286" s="26">
        <f>'Values-Valeurs'!D283</f>
        <v>0</v>
      </c>
      <c r="G286" s="26">
        <f>'Values-Valeurs'!E283</f>
        <v>0</v>
      </c>
      <c r="H286" s="16">
        <f t="shared" si="32"/>
        <v>0</v>
      </c>
      <c r="I286" s="16">
        <f t="shared" si="33"/>
        <v>0</v>
      </c>
      <c r="J286" s="17" t="e">
        <f t="shared" si="34"/>
        <v>#DIV/0!</v>
      </c>
      <c r="K286" s="17" t="e">
        <f t="shared" si="35"/>
        <v>#DIV/0!</v>
      </c>
      <c r="L286" s="18" t="e">
        <f>VLOOKUP(B286,'Tableau 6'!$A$2:$P$267,16,FALSE)</f>
        <v>#N/A</v>
      </c>
      <c r="M286" s="35" t="str">
        <f t="shared" si="36"/>
        <v/>
      </c>
      <c r="N286" s="35" t="str">
        <f t="shared" si="37"/>
        <v/>
      </c>
      <c r="O286" s="36" t="e">
        <f>HLOOKUP($Q$1,'Tableau 6'!$A$2:$P$267,B286,FALSE)</f>
        <v>#REF!</v>
      </c>
      <c r="P286" s="35" t="str">
        <f t="shared" si="38"/>
        <v/>
      </c>
      <c r="Q286" s="35" t="str">
        <f t="shared" si="39"/>
        <v/>
      </c>
    </row>
    <row r="287" spans="1:17" s="126" customFormat="1" ht="14.25" customHeight="1">
      <c r="A287" s="143" t="str">
        <f>IF('Values-Valeurs'!A284="","",'Values-Valeurs'!A284)</f>
        <v/>
      </c>
      <c r="B287" s="123" t="e">
        <f>VLOOKUP(A287,Variables!$A:$D,2,FALSE)</f>
        <v>#N/A</v>
      </c>
      <c r="C287" s="175" t="e">
        <f>VLOOKUP(A287,Variables!$A:$D,4,FALSE)</f>
        <v>#N/A</v>
      </c>
      <c r="D287" s="26">
        <f>'Values-Valeurs'!B284</f>
        <v>0</v>
      </c>
      <c r="E287" s="26">
        <f>'Values-Valeurs'!C284</f>
        <v>0</v>
      </c>
      <c r="F287" s="26">
        <f>'Values-Valeurs'!D284</f>
        <v>0</v>
      </c>
      <c r="G287" s="26">
        <f>'Values-Valeurs'!E284</f>
        <v>0</v>
      </c>
      <c r="H287" s="16">
        <f t="shared" si="32"/>
        <v>0</v>
      </c>
      <c r="I287" s="16">
        <f t="shared" si="33"/>
        <v>0</v>
      </c>
      <c r="J287" s="17" t="e">
        <f t="shared" si="34"/>
        <v>#DIV/0!</v>
      </c>
      <c r="K287" s="17" t="e">
        <f t="shared" si="35"/>
        <v>#DIV/0!</v>
      </c>
      <c r="L287" s="18" t="e">
        <f>VLOOKUP(B287,'Tableau 6'!$A$2:$P$267,16,FALSE)</f>
        <v>#N/A</v>
      </c>
      <c r="M287" s="35" t="str">
        <f t="shared" si="36"/>
        <v/>
      </c>
      <c r="N287" s="35" t="str">
        <f t="shared" si="37"/>
        <v/>
      </c>
      <c r="O287" s="36" t="e">
        <f>HLOOKUP($Q$1,'Tableau 6'!$A$2:$P$267,B287,FALSE)</f>
        <v>#REF!</v>
      </c>
      <c r="P287" s="35" t="str">
        <f t="shared" si="38"/>
        <v/>
      </c>
      <c r="Q287" s="35" t="str">
        <f t="shared" si="39"/>
        <v/>
      </c>
    </row>
    <row r="288" spans="1:17" s="126" customFormat="1" ht="14.25" customHeight="1">
      <c r="A288" s="143" t="str">
        <f>IF('Values-Valeurs'!A285="","",'Values-Valeurs'!A285)</f>
        <v/>
      </c>
      <c r="B288" s="123" t="e">
        <f>VLOOKUP(A288,Variables!$A:$D,2,FALSE)</f>
        <v>#N/A</v>
      </c>
      <c r="C288" s="175" t="e">
        <f>VLOOKUP(A288,Variables!$A:$D,4,FALSE)</f>
        <v>#N/A</v>
      </c>
      <c r="D288" s="26">
        <f>'Values-Valeurs'!B285</f>
        <v>0</v>
      </c>
      <c r="E288" s="26">
        <f>'Values-Valeurs'!C285</f>
        <v>0</v>
      </c>
      <c r="F288" s="26">
        <f>'Values-Valeurs'!D285</f>
        <v>0</v>
      </c>
      <c r="G288" s="26">
        <f>'Values-Valeurs'!E285</f>
        <v>0</v>
      </c>
      <c r="H288" s="16">
        <f t="shared" si="32"/>
        <v>0</v>
      </c>
      <c r="I288" s="16">
        <f t="shared" si="33"/>
        <v>0</v>
      </c>
      <c r="J288" s="17" t="e">
        <f t="shared" si="34"/>
        <v>#DIV/0!</v>
      </c>
      <c r="K288" s="17" t="e">
        <f t="shared" si="35"/>
        <v>#DIV/0!</v>
      </c>
      <c r="L288" s="18" t="e">
        <f>VLOOKUP(B288,'Tableau 6'!$A$2:$P$267,16,FALSE)</f>
        <v>#N/A</v>
      </c>
      <c r="M288" s="35" t="str">
        <f t="shared" si="36"/>
        <v/>
      </c>
      <c r="N288" s="35" t="str">
        <f t="shared" si="37"/>
        <v/>
      </c>
      <c r="O288" s="36" t="e">
        <f>HLOOKUP($Q$1,'Tableau 6'!$A$2:$P$267,B288,FALSE)</f>
        <v>#REF!</v>
      </c>
      <c r="P288" s="35" t="str">
        <f t="shared" si="38"/>
        <v/>
      </c>
      <c r="Q288" s="35" t="str">
        <f t="shared" si="39"/>
        <v/>
      </c>
    </row>
    <row r="289" spans="1:17" s="126" customFormat="1" ht="14.25" customHeight="1">
      <c r="A289" s="143" t="str">
        <f>IF('Values-Valeurs'!A286="","",'Values-Valeurs'!A286)</f>
        <v/>
      </c>
      <c r="B289" s="123" t="e">
        <f>VLOOKUP(A289,Variables!$A:$D,2,FALSE)</f>
        <v>#N/A</v>
      </c>
      <c r="C289" s="175" t="e">
        <f>VLOOKUP(A289,Variables!$A:$D,4,FALSE)</f>
        <v>#N/A</v>
      </c>
      <c r="D289" s="26">
        <f>'Values-Valeurs'!B286</f>
        <v>0</v>
      </c>
      <c r="E289" s="26">
        <f>'Values-Valeurs'!C286</f>
        <v>0</v>
      </c>
      <c r="F289" s="26">
        <f>'Values-Valeurs'!D286</f>
        <v>0</v>
      </c>
      <c r="G289" s="26">
        <f>'Values-Valeurs'!E286</f>
        <v>0</v>
      </c>
      <c r="H289" s="16">
        <f t="shared" si="32"/>
        <v>0</v>
      </c>
      <c r="I289" s="16">
        <f t="shared" si="33"/>
        <v>0</v>
      </c>
      <c r="J289" s="17" t="e">
        <f t="shared" si="34"/>
        <v>#DIV/0!</v>
      </c>
      <c r="K289" s="17" t="e">
        <f t="shared" si="35"/>
        <v>#DIV/0!</v>
      </c>
      <c r="L289" s="18" t="e">
        <f>VLOOKUP(B289,'Tableau 6'!$A$2:$P$267,16,FALSE)</f>
        <v>#N/A</v>
      </c>
      <c r="M289" s="35" t="str">
        <f t="shared" si="36"/>
        <v/>
      </c>
      <c r="N289" s="35" t="str">
        <f t="shared" si="37"/>
        <v/>
      </c>
      <c r="O289" s="36" t="e">
        <f>HLOOKUP($Q$1,'Tableau 6'!$A$2:$P$267,B289,FALSE)</f>
        <v>#REF!</v>
      </c>
      <c r="P289" s="35" t="str">
        <f t="shared" si="38"/>
        <v/>
      </c>
      <c r="Q289" s="35" t="str">
        <f t="shared" si="39"/>
        <v/>
      </c>
    </row>
    <row r="290" spans="1:17" s="126" customFormat="1" ht="14.25" customHeight="1">
      <c r="A290" s="143" t="str">
        <f>IF('Values-Valeurs'!A287="","",'Values-Valeurs'!A287)</f>
        <v/>
      </c>
      <c r="B290" s="123" t="e">
        <f>VLOOKUP(A290,Variables!$A:$D,2,FALSE)</f>
        <v>#N/A</v>
      </c>
      <c r="C290" s="175" t="e">
        <f>VLOOKUP(A290,Variables!$A:$D,4,FALSE)</f>
        <v>#N/A</v>
      </c>
      <c r="D290" s="26">
        <f>'Values-Valeurs'!B287</f>
        <v>0</v>
      </c>
      <c r="E290" s="26">
        <f>'Values-Valeurs'!C287</f>
        <v>0</v>
      </c>
      <c r="F290" s="26">
        <f>'Values-Valeurs'!D287</f>
        <v>0</v>
      </c>
      <c r="G290" s="26">
        <f>'Values-Valeurs'!E287</f>
        <v>0</v>
      </c>
      <c r="H290" s="16">
        <f t="shared" si="32"/>
        <v>0</v>
      </c>
      <c r="I290" s="16">
        <f t="shared" si="33"/>
        <v>0</v>
      </c>
      <c r="J290" s="17" t="e">
        <f t="shared" si="34"/>
        <v>#DIV/0!</v>
      </c>
      <c r="K290" s="17" t="e">
        <f t="shared" si="35"/>
        <v>#DIV/0!</v>
      </c>
      <c r="L290" s="18" t="e">
        <f>VLOOKUP(B290,'Tableau 6'!$A$2:$P$267,16,FALSE)</f>
        <v>#N/A</v>
      </c>
      <c r="M290" s="35" t="str">
        <f t="shared" si="36"/>
        <v/>
      </c>
      <c r="N290" s="35" t="str">
        <f t="shared" si="37"/>
        <v/>
      </c>
      <c r="O290" s="36" t="e">
        <f>HLOOKUP($Q$1,'Tableau 6'!$A$2:$P$267,B290,FALSE)</f>
        <v>#REF!</v>
      </c>
      <c r="P290" s="35" t="str">
        <f t="shared" si="38"/>
        <v/>
      </c>
      <c r="Q290" s="35" t="str">
        <f t="shared" si="39"/>
        <v/>
      </c>
    </row>
    <row r="291" spans="1:17" s="126" customFormat="1" ht="14.25" customHeight="1">
      <c r="A291" s="143" t="str">
        <f>IF('Values-Valeurs'!A288="","",'Values-Valeurs'!A288)</f>
        <v/>
      </c>
      <c r="B291" s="123" t="e">
        <f>VLOOKUP(A291,Variables!$A:$D,2,FALSE)</f>
        <v>#N/A</v>
      </c>
      <c r="C291" s="175" t="e">
        <f>VLOOKUP(A291,Variables!$A:$D,4,FALSE)</f>
        <v>#N/A</v>
      </c>
      <c r="D291" s="26">
        <f>'Values-Valeurs'!B288</f>
        <v>0</v>
      </c>
      <c r="E291" s="26">
        <f>'Values-Valeurs'!C288</f>
        <v>0</v>
      </c>
      <c r="F291" s="26">
        <f>'Values-Valeurs'!D288</f>
        <v>0</v>
      </c>
      <c r="G291" s="26">
        <f>'Values-Valeurs'!E288</f>
        <v>0</v>
      </c>
      <c r="H291" s="16">
        <f t="shared" si="32"/>
        <v>0</v>
      </c>
      <c r="I291" s="16">
        <f t="shared" si="33"/>
        <v>0</v>
      </c>
      <c r="J291" s="17" t="e">
        <f t="shared" si="34"/>
        <v>#DIV/0!</v>
      </c>
      <c r="K291" s="17" t="e">
        <f t="shared" si="35"/>
        <v>#DIV/0!</v>
      </c>
      <c r="L291" s="18" t="e">
        <f>VLOOKUP(B291,'Tableau 6'!$A$2:$P$267,16,FALSE)</f>
        <v>#N/A</v>
      </c>
      <c r="M291" s="35" t="str">
        <f t="shared" si="36"/>
        <v/>
      </c>
      <c r="N291" s="35" t="str">
        <f t="shared" si="37"/>
        <v/>
      </c>
      <c r="O291" s="36" t="e">
        <f>HLOOKUP($Q$1,'Tableau 6'!$A$2:$P$267,B291,FALSE)</f>
        <v>#REF!</v>
      </c>
      <c r="P291" s="35" t="str">
        <f t="shared" si="38"/>
        <v/>
      </c>
      <c r="Q291" s="35" t="str">
        <f t="shared" si="39"/>
        <v/>
      </c>
    </row>
    <row r="292" spans="1:17" s="126" customFormat="1" ht="14.25" customHeight="1">
      <c r="A292" s="143" t="str">
        <f>IF('Values-Valeurs'!A289="","",'Values-Valeurs'!A289)</f>
        <v/>
      </c>
      <c r="B292" s="123" t="e">
        <f>VLOOKUP(A292,Variables!$A:$D,2,FALSE)</f>
        <v>#N/A</v>
      </c>
      <c r="C292" s="175" t="e">
        <f>VLOOKUP(A292,Variables!$A:$D,4,FALSE)</f>
        <v>#N/A</v>
      </c>
      <c r="D292" s="26">
        <f>'Values-Valeurs'!B289</f>
        <v>0</v>
      </c>
      <c r="E292" s="26">
        <f>'Values-Valeurs'!C289</f>
        <v>0</v>
      </c>
      <c r="F292" s="26">
        <f>'Values-Valeurs'!D289</f>
        <v>0</v>
      </c>
      <c r="G292" s="26">
        <f>'Values-Valeurs'!E289</f>
        <v>0</v>
      </c>
      <c r="H292" s="16">
        <f t="shared" si="32"/>
        <v>0</v>
      </c>
      <c r="I292" s="16">
        <f t="shared" si="33"/>
        <v>0</v>
      </c>
      <c r="J292" s="17" t="e">
        <f t="shared" si="34"/>
        <v>#DIV/0!</v>
      </c>
      <c r="K292" s="17" t="e">
        <f t="shared" si="35"/>
        <v>#DIV/0!</v>
      </c>
      <c r="L292" s="18" t="e">
        <f>VLOOKUP(B292,'Tableau 6'!$A$2:$P$267,16,FALSE)</f>
        <v>#N/A</v>
      </c>
      <c r="M292" s="35" t="str">
        <f t="shared" si="36"/>
        <v/>
      </c>
      <c r="N292" s="35" t="str">
        <f t="shared" si="37"/>
        <v/>
      </c>
      <c r="O292" s="36" t="e">
        <f>HLOOKUP($Q$1,'Tableau 6'!$A$2:$P$267,B292,FALSE)</f>
        <v>#REF!</v>
      </c>
      <c r="P292" s="35" t="str">
        <f t="shared" si="38"/>
        <v/>
      </c>
      <c r="Q292" s="35" t="str">
        <f t="shared" si="39"/>
        <v/>
      </c>
    </row>
    <row r="293" spans="1:17" s="126" customFormat="1" ht="14.25" customHeight="1">
      <c r="A293" s="143" t="str">
        <f>IF('Values-Valeurs'!A290="","",'Values-Valeurs'!A290)</f>
        <v/>
      </c>
      <c r="B293" s="123" t="e">
        <f>VLOOKUP(A293,Variables!$A:$D,2,FALSE)</f>
        <v>#N/A</v>
      </c>
      <c r="C293" s="175" t="e">
        <f>VLOOKUP(A293,Variables!$A:$D,4,FALSE)</f>
        <v>#N/A</v>
      </c>
      <c r="D293" s="26">
        <f>'Values-Valeurs'!B290</f>
        <v>0</v>
      </c>
      <c r="E293" s="26">
        <f>'Values-Valeurs'!C290</f>
        <v>0</v>
      </c>
      <c r="F293" s="26">
        <f>'Values-Valeurs'!D290</f>
        <v>0</v>
      </c>
      <c r="G293" s="26">
        <f>'Values-Valeurs'!E290</f>
        <v>0</v>
      </c>
      <c r="H293" s="16">
        <f t="shared" si="32"/>
        <v>0</v>
      </c>
      <c r="I293" s="16">
        <f t="shared" si="33"/>
        <v>0</v>
      </c>
      <c r="J293" s="17" t="e">
        <f t="shared" si="34"/>
        <v>#DIV/0!</v>
      </c>
      <c r="K293" s="17" t="e">
        <f t="shared" si="35"/>
        <v>#DIV/0!</v>
      </c>
      <c r="L293" s="18" t="e">
        <f>VLOOKUP(B293,'Tableau 6'!$A$2:$P$267,16,FALSE)</f>
        <v>#N/A</v>
      </c>
      <c r="M293" s="35" t="str">
        <f t="shared" si="36"/>
        <v/>
      </c>
      <c r="N293" s="35" t="str">
        <f t="shared" si="37"/>
        <v/>
      </c>
      <c r="O293" s="36" t="e">
        <f>HLOOKUP($Q$1,'Tableau 6'!$A$2:$P$267,B293,FALSE)</f>
        <v>#REF!</v>
      </c>
      <c r="P293" s="35" t="str">
        <f t="shared" si="38"/>
        <v/>
      </c>
      <c r="Q293" s="35" t="str">
        <f t="shared" si="39"/>
        <v/>
      </c>
    </row>
    <row r="294" spans="1:17" s="126" customFormat="1" ht="14.25" customHeight="1">
      <c r="A294" s="143" t="str">
        <f>IF('Values-Valeurs'!A291="","",'Values-Valeurs'!A291)</f>
        <v/>
      </c>
      <c r="B294" s="123" t="e">
        <f>VLOOKUP(A294,Variables!$A:$D,2,FALSE)</f>
        <v>#N/A</v>
      </c>
      <c r="C294" s="175" t="e">
        <f>VLOOKUP(A294,Variables!$A:$D,4,FALSE)</f>
        <v>#N/A</v>
      </c>
      <c r="D294" s="26">
        <f>'Values-Valeurs'!B291</f>
        <v>0</v>
      </c>
      <c r="E294" s="26">
        <f>'Values-Valeurs'!C291</f>
        <v>0</v>
      </c>
      <c r="F294" s="26">
        <f>'Values-Valeurs'!D291</f>
        <v>0</v>
      </c>
      <c r="G294" s="26">
        <f>'Values-Valeurs'!E291</f>
        <v>0</v>
      </c>
      <c r="H294" s="16">
        <f t="shared" si="32"/>
        <v>0</v>
      </c>
      <c r="I294" s="16">
        <f t="shared" si="33"/>
        <v>0</v>
      </c>
      <c r="J294" s="17" t="e">
        <f t="shared" si="34"/>
        <v>#DIV/0!</v>
      </c>
      <c r="K294" s="17" t="e">
        <f t="shared" si="35"/>
        <v>#DIV/0!</v>
      </c>
      <c r="L294" s="18" t="e">
        <f>VLOOKUP(B294,'Tableau 6'!$A$2:$P$267,16,FALSE)</f>
        <v>#N/A</v>
      </c>
      <c r="M294" s="35" t="str">
        <f t="shared" si="36"/>
        <v/>
      </c>
      <c r="N294" s="35" t="str">
        <f t="shared" si="37"/>
        <v/>
      </c>
      <c r="O294" s="36" t="e">
        <f>HLOOKUP($Q$1,'Tableau 6'!$A$2:$P$267,B294,FALSE)</f>
        <v>#REF!</v>
      </c>
      <c r="P294" s="35" t="str">
        <f t="shared" si="38"/>
        <v/>
      </c>
      <c r="Q294" s="35" t="str">
        <f t="shared" si="39"/>
        <v/>
      </c>
    </row>
    <row r="295" spans="1:17" s="126" customFormat="1" ht="14.25" customHeight="1">
      <c r="A295" s="143" t="str">
        <f>IF('Values-Valeurs'!A292="","",'Values-Valeurs'!A292)</f>
        <v/>
      </c>
      <c r="B295" s="123" t="e">
        <f>VLOOKUP(A295,Variables!$A:$D,2,FALSE)</f>
        <v>#N/A</v>
      </c>
      <c r="C295" s="175" t="e">
        <f>VLOOKUP(A295,Variables!$A:$D,4,FALSE)</f>
        <v>#N/A</v>
      </c>
      <c r="D295" s="26">
        <f>'Values-Valeurs'!B292</f>
        <v>0</v>
      </c>
      <c r="E295" s="26">
        <f>'Values-Valeurs'!C292</f>
        <v>0</v>
      </c>
      <c r="F295" s="26">
        <f>'Values-Valeurs'!D292</f>
        <v>0</v>
      </c>
      <c r="G295" s="26">
        <f>'Values-Valeurs'!E292</f>
        <v>0</v>
      </c>
      <c r="H295" s="16">
        <f t="shared" si="32"/>
        <v>0</v>
      </c>
      <c r="I295" s="16">
        <f t="shared" si="33"/>
        <v>0</v>
      </c>
      <c r="J295" s="17" t="e">
        <f t="shared" si="34"/>
        <v>#DIV/0!</v>
      </c>
      <c r="K295" s="17" t="e">
        <f t="shared" si="35"/>
        <v>#DIV/0!</v>
      </c>
      <c r="L295" s="18" t="e">
        <f>VLOOKUP(B295,'Tableau 6'!$A$2:$P$267,16,FALSE)</f>
        <v>#N/A</v>
      </c>
      <c r="M295" s="35" t="str">
        <f t="shared" si="36"/>
        <v/>
      </c>
      <c r="N295" s="35" t="str">
        <f t="shared" si="37"/>
        <v/>
      </c>
      <c r="O295" s="36" t="e">
        <f>HLOOKUP($Q$1,'Tableau 6'!$A$2:$P$267,B295,FALSE)</f>
        <v>#REF!</v>
      </c>
      <c r="P295" s="35" t="str">
        <f t="shared" si="38"/>
        <v/>
      </c>
      <c r="Q295" s="35" t="str">
        <f t="shared" si="39"/>
        <v/>
      </c>
    </row>
    <row r="296" spans="1:17" s="126" customFormat="1" ht="14.25" customHeight="1">
      <c r="A296" s="143" t="str">
        <f>IF('Values-Valeurs'!A293="","",'Values-Valeurs'!A293)</f>
        <v/>
      </c>
      <c r="B296" s="123" t="e">
        <f>VLOOKUP(A296,Variables!$A:$D,2,FALSE)</f>
        <v>#N/A</v>
      </c>
      <c r="C296" s="175" t="e">
        <f>VLOOKUP(A296,Variables!$A:$D,4,FALSE)</f>
        <v>#N/A</v>
      </c>
      <c r="D296" s="26">
        <f>'Values-Valeurs'!B293</f>
        <v>0</v>
      </c>
      <c r="E296" s="26">
        <f>'Values-Valeurs'!C293</f>
        <v>0</v>
      </c>
      <c r="F296" s="26">
        <f>'Values-Valeurs'!D293</f>
        <v>0</v>
      </c>
      <c r="G296" s="26">
        <f>'Values-Valeurs'!E293</f>
        <v>0</v>
      </c>
      <c r="H296" s="16">
        <f t="shared" si="32"/>
        <v>0</v>
      </c>
      <c r="I296" s="16">
        <f t="shared" si="33"/>
        <v>0</v>
      </c>
      <c r="J296" s="17" t="e">
        <f t="shared" si="34"/>
        <v>#DIV/0!</v>
      </c>
      <c r="K296" s="17" t="e">
        <f t="shared" si="35"/>
        <v>#DIV/0!</v>
      </c>
      <c r="L296" s="18" t="e">
        <f>VLOOKUP(B296,'Tableau 6'!$A$2:$P$267,16,FALSE)</f>
        <v>#N/A</v>
      </c>
      <c r="M296" s="35" t="str">
        <f t="shared" si="36"/>
        <v/>
      </c>
      <c r="N296" s="35" t="str">
        <f t="shared" si="37"/>
        <v/>
      </c>
      <c r="O296" s="36" t="e">
        <f>HLOOKUP($Q$1,'Tableau 6'!$A$2:$P$267,B296,FALSE)</f>
        <v>#REF!</v>
      </c>
      <c r="P296" s="35" t="str">
        <f t="shared" si="38"/>
        <v/>
      </c>
      <c r="Q296" s="35" t="str">
        <f t="shared" si="39"/>
        <v/>
      </c>
    </row>
    <row r="297" spans="1:17" s="126" customFormat="1" ht="14.25" customHeight="1">
      <c r="A297" s="143" t="str">
        <f>IF('Values-Valeurs'!A294="","",'Values-Valeurs'!A294)</f>
        <v/>
      </c>
      <c r="B297" s="123" t="e">
        <f>VLOOKUP(A297,Variables!$A:$D,2,FALSE)</f>
        <v>#N/A</v>
      </c>
      <c r="C297" s="175" t="e">
        <f>VLOOKUP(A297,Variables!$A:$D,4,FALSE)</f>
        <v>#N/A</v>
      </c>
      <c r="D297" s="26">
        <f>'Values-Valeurs'!B294</f>
        <v>0</v>
      </c>
      <c r="E297" s="26">
        <f>'Values-Valeurs'!C294</f>
        <v>0</v>
      </c>
      <c r="F297" s="26">
        <f>'Values-Valeurs'!D294</f>
        <v>0</v>
      </c>
      <c r="G297" s="26">
        <f>'Values-Valeurs'!E294</f>
        <v>0</v>
      </c>
      <c r="H297" s="16">
        <f t="shared" si="32"/>
        <v>0</v>
      </c>
      <c r="I297" s="16">
        <f t="shared" si="33"/>
        <v>0</v>
      </c>
      <c r="J297" s="17" t="e">
        <f t="shared" si="34"/>
        <v>#DIV/0!</v>
      </c>
      <c r="K297" s="17" t="e">
        <f t="shared" si="35"/>
        <v>#DIV/0!</v>
      </c>
      <c r="L297" s="18" t="e">
        <f>VLOOKUP(B297,'Tableau 6'!$A$2:$P$267,16,FALSE)</f>
        <v>#N/A</v>
      </c>
      <c r="M297" s="35" t="str">
        <f t="shared" si="36"/>
        <v/>
      </c>
      <c r="N297" s="35" t="str">
        <f t="shared" si="37"/>
        <v/>
      </c>
      <c r="O297" s="36" t="e">
        <f>HLOOKUP($Q$1,'Tableau 6'!$A$2:$P$267,B297,FALSE)</f>
        <v>#REF!</v>
      </c>
      <c r="P297" s="35" t="str">
        <f t="shared" si="38"/>
        <v/>
      </c>
      <c r="Q297" s="35" t="str">
        <f t="shared" si="39"/>
        <v/>
      </c>
    </row>
    <row r="298" spans="1:17" s="126" customFormat="1" ht="14.25" customHeight="1">
      <c r="A298" s="143" t="str">
        <f>IF('Values-Valeurs'!A295="","",'Values-Valeurs'!A295)</f>
        <v/>
      </c>
      <c r="B298" s="123" t="e">
        <f>VLOOKUP(A298,Variables!$A:$D,2,FALSE)</f>
        <v>#N/A</v>
      </c>
      <c r="C298" s="175" t="e">
        <f>VLOOKUP(A298,Variables!$A:$D,4,FALSE)</f>
        <v>#N/A</v>
      </c>
      <c r="D298" s="26">
        <f>'Values-Valeurs'!B295</f>
        <v>0</v>
      </c>
      <c r="E298" s="26">
        <f>'Values-Valeurs'!C295</f>
        <v>0</v>
      </c>
      <c r="F298" s="26">
        <f>'Values-Valeurs'!D295</f>
        <v>0</v>
      </c>
      <c r="G298" s="26">
        <f>'Values-Valeurs'!E295</f>
        <v>0</v>
      </c>
      <c r="H298" s="16">
        <f t="shared" si="32"/>
        <v>0</v>
      </c>
      <c r="I298" s="16">
        <f t="shared" si="33"/>
        <v>0</v>
      </c>
      <c r="J298" s="17" t="e">
        <f t="shared" si="34"/>
        <v>#DIV/0!</v>
      </c>
      <c r="K298" s="17" t="e">
        <f t="shared" si="35"/>
        <v>#DIV/0!</v>
      </c>
      <c r="L298" s="18" t="e">
        <f>VLOOKUP(B298,'Tableau 6'!$A$2:$P$267,16,FALSE)</f>
        <v>#N/A</v>
      </c>
      <c r="M298" s="35" t="str">
        <f t="shared" si="36"/>
        <v/>
      </c>
      <c r="N298" s="35" t="str">
        <f t="shared" si="37"/>
        <v/>
      </c>
      <c r="O298" s="36" t="e">
        <f>HLOOKUP($Q$1,'Tableau 6'!$A$2:$P$267,B298,FALSE)</f>
        <v>#REF!</v>
      </c>
      <c r="P298" s="35" t="str">
        <f t="shared" si="38"/>
        <v/>
      </c>
      <c r="Q298" s="35" t="str">
        <f t="shared" si="39"/>
        <v/>
      </c>
    </row>
    <row r="299" spans="1:17" s="126" customFormat="1" ht="14.25" customHeight="1">
      <c r="A299" s="143" t="str">
        <f>IF('Values-Valeurs'!A296="","",'Values-Valeurs'!A296)</f>
        <v/>
      </c>
      <c r="B299" s="123" t="e">
        <f>VLOOKUP(A299,Variables!$A:$D,2,FALSE)</f>
        <v>#N/A</v>
      </c>
      <c r="C299" s="175" t="e">
        <f>VLOOKUP(A299,Variables!$A:$D,4,FALSE)</f>
        <v>#N/A</v>
      </c>
      <c r="D299" s="26">
        <f>'Values-Valeurs'!B296</f>
        <v>0</v>
      </c>
      <c r="E299" s="26">
        <f>'Values-Valeurs'!C296</f>
        <v>0</v>
      </c>
      <c r="F299" s="26">
        <f>'Values-Valeurs'!D296</f>
        <v>0</v>
      </c>
      <c r="G299" s="26">
        <f>'Values-Valeurs'!E296</f>
        <v>0</v>
      </c>
      <c r="H299" s="16">
        <f t="shared" si="32"/>
        <v>0</v>
      </c>
      <c r="I299" s="16">
        <f t="shared" si="33"/>
        <v>0</v>
      </c>
      <c r="J299" s="17" t="e">
        <f t="shared" si="34"/>
        <v>#DIV/0!</v>
      </c>
      <c r="K299" s="17" t="e">
        <f t="shared" si="35"/>
        <v>#DIV/0!</v>
      </c>
      <c r="L299" s="18" t="e">
        <f>VLOOKUP(B299,'Tableau 6'!$A$2:$P$267,16,FALSE)</f>
        <v>#N/A</v>
      </c>
      <c r="M299" s="35" t="str">
        <f t="shared" si="36"/>
        <v/>
      </c>
      <c r="N299" s="35" t="str">
        <f t="shared" si="37"/>
        <v/>
      </c>
      <c r="O299" s="36" t="e">
        <f>HLOOKUP($Q$1,'Tableau 6'!$A$2:$P$267,B299,FALSE)</f>
        <v>#REF!</v>
      </c>
      <c r="P299" s="35" t="str">
        <f t="shared" si="38"/>
        <v/>
      </c>
      <c r="Q299" s="35" t="str">
        <f t="shared" si="39"/>
        <v/>
      </c>
    </row>
    <row r="300" spans="1:17" s="126" customFormat="1" ht="14.25" customHeight="1">
      <c r="A300" s="143" t="str">
        <f>IF('Values-Valeurs'!A297="","",'Values-Valeurs'!A297)</f>
        <v/>
      </c>
      <c r="B300" s="123" t="e">
        <f>VLOOKUP(A300,Variables!$A:$D,2,FALSE)</f>
        <v>#N/A</v>
      </c>
      <c r="C300" s="175" t="e">
        <f>VLOOKUP(A300,Variables!$A:$D,4,FALSE)</f>
        <v>#N/A</v>
      </c>
      <c r="D300" s="26">
        <f>'Values-Valeurs'!B297</f>
        <v>0</v>
      </c>
      <c r="E300" s="26">
        <f>'Values-Valeurs'!C297</f>
        <v>0</v>
      </c>
      <c r="F300" s="26">
        <f>'Values-Valeurs'!D297</f>
        <v>0</v>
      </c>
      <c r="G300" s="26">
        <f>'Values-Valeurs'!E297</f>
        <v>0</v>
      </c>
      <c r="H300" s="16">
        <f t="shared" si="32"/>
        <v>0</v>
      </c>
      <c r="I300" s="16">
        <f t="shared" si="33"/>
        <v>0</v>
      </c>
      <c r="J300" s="17" t="e">
        <f t="shared" si="34"/>
        <v>#DIV/0!</v>
      </c>
      <c r="K300" s="17" t="e">
        <f t="shared" si="35"/>
        <v>#DIV/0!</v>
      </c>
      <c r="L300" s="18" t="e">
        <f>VLOOKUP(B300,'Tableau 6'!$A$2:$P$267,16,FALSE)</f>
        <v>#N/A</v>
      </c>
      <c r="M300" s="35" t="str">
        <f t="shared" si="36"/>
        <v/>
      </c>
      <c r="N300" s="35" t="str">
        <f t="shared" si="37"/>
        <v/>
      </c>
      <c r="O300" s="36" t="e">
        <f>HLOOKUP($Q$1,'Tableau 6'!$A$2:$P$267,B300,FALSE)</f>
        <v>#REF!</v>
      </c>
      <c r="P300" s="35" t="str">
        <f t="shared" si="38"/>
        <v/>
      </c>
      <c r="Q300" s="35" t="str">
        <f t="shared" si="39"/>
        <v/>
      </c>
    </row>
    <row r="301" spans="1:17" s="126" customFormat="1" ht="14.25" customHeight="1">
      <c r="A301" s="143" t="str">
        <f>IF('Values-Valeurs'!A298="","",'Values-Valeurs'!A298)</f>
        <v/>
      </c>
      <c r="B301" s="123" t="e">
        <f>VLOOKUP(A301,Variables!$A:$D,2,FALSE)</f>
        <v>#N/A</v>
      </c>
      <c r="C301" s="175" t="e">
        <f>VLOOKUP(A301,Variables!$A:$D,4,FALSE)</f>
        <v>#N/A</v>
      </c>
      <c r="D301" s="26">
        <f>'Values-Valeurs'!B298</f>
        <v>0</v>
      </c>
      <c r="E301" s="26">
        <f>'Values-Valeurs'!C298</f>
        <v>0</v>
      </c>
      <c r="F301" s="26">
        <f>'Values-Valeurs'!D298</f>
        <v>0</v>
      </c>
      <c r="G301" s="26">
        <f>'Values-Valeurs'!E298</f>
        <v>0</v>
      </c>
      <c r="H301" s="16">
        <f t="shared" si="32"/>
        <v>0</v>
      </c>
      <c r="I301" s="16">
        <f t="shared" si="33"/>
        <v>0</v>
      </c>
      <c r="J301" s="17" t="e">
        <f t="shared" si="34"/>
        <v>#DIV/0!</v>
      </c>
      <c r="K301" s="17" t="e">
        <f t="shared" si="35"/>
        <v>#DIV/0!</v>
      </c>
      <c r="L301" s="18" t="e">
        <f>VLOOKUP(B301,'Tableau 6'!$A$2:$P$267,16,FALSE)</f>
        <v>#N/A</v>
      </c>
      <c r="M301" s="35" t="str">
        <f t="shared" si="36"/>
        <v/>
      </c>
      <c r="N301" s="35" t="str">
        <f t="shared" si="37"/>
        <v/>
      </c>
      <c r="O301" s="36" t="e">
        <f>HLOOKUP($Q$1,'Tableau 6'!$A$2:$P$267,B301,FALSE)</f>
        <v>#REF!</v>
      </c>
      <c r="P301" s="35" t="str">
        <f t="shared" si="38"/>
        <v/>
      </c>
      <c r="Q301" s="35" t="str">
        <f t="shared" si="39"/>
        <v/>
      </c>
    </row>
    <row r="302" spans="1:17" s="126" customFormat="1" ht="14.25" customHeight="1">
      <c r="A302" s="143" t="str">
        <f>IF('Values-Valeurs'!A299="","",'Values-Valeurs'!A299)</f>
        <v/>
      </c>
      <c r="B302" s="123" t="e">
        <f>VLOOKUP(A302,Variables!$A:$D,2,FALSE)</f>
        <v>#N/A</v>
      </c>
      <c r="C302" s="175" t="e">
        <f>VLOOKUP(A302,Variables!$A:$D,4,FALSE)</f>
        <v>#N/A</v>
      </c>
      <c r="D302" s="26">
        <f>'Values-Valeurs'!B299</f>
        <v>0</v>
      </c>
      <c r="E302" s="26">
        <f>'Values-Valeurs'!C299</f>
        <v>0</v>
      </c>
      <c r="F302" s="26">
        <f>'Values-Valeurs'!D299</f>
        <v>0</v>
      </c>
      <c r="G302" s="26">
        <f>'Values-Valeurs'!E299</f>
        <v>0</v>
      </c>
      <c r="H302" s="16">
        <f t="shared" si="32"/>
        <v>0</v>
      </c>
      <c r="I302" s="16">
        <f t="shared" si="33"/>
        <v>0</v>
      </c>
      <c r="J302" s="17" t="e">
        <f t="shared" si="34"/>
        <v>#DIV/0!</v>
      </c>
      <c r="K302" s="17" t="e">
        <f t="shared" si="35"/>
        <v>#DIV/0!</v>
      </c>
      <c r="L302" s="18" t="e">
        <f>VLOOKUP(B302,'Tableau 6'!$A$2:$P$267,16,FALSE)</f>
        <v>#N/A</v>
      </c>
      <c r="M302" s="35" t="str">
        <f t="shared" si="36"/>
        <v/>
      </c>
      <c r="N302" s="35" t="str">
        <f t="shared" si="37"/>
        <v/>
      </c>
      <c r="O302" s="36" t="e">
        <f>HLOOKUP($Q$1,'Tableau 6'!$A$2:$P$267,B302,FALSE)</f>
        <v>#REF!</v>
      </c>
      <c r="P302" s="35" t="str">
        <f t="shared" si="38"/>
        <v/>
      </c>
      <c r="Q302" s="35" t="str">
        <f t="shared" si="39"/>
        <v/>
      </c>
    </row>
    <row r="303" spans="1:17" s="126" customFormat="1" ht="14.25" customHeight="1">
      <c r="A303" s="143" t="str">
        <f>IF('Values-Valeurs'!A300="","",'Values-Valeurs'!A300)</f>
        <v/>
      </c>
      <c r="B303" s="123" t="e">
        <f>VLOOKUP(A303,Variables!$A:$D,2,FALSE)</f>
        <v>#N/A</v>
      </c>
      <c r="C303" s="175" t="e">
        <f>VLOOKUP(A303,Variables!$A:$D,4,FALSE)</f>
        <v>#N/A</v>
      </c>
      <c r="D303" s="26">
        <f>'Values-Valeurs'!B300</f>
        <v>0</v>
      </c>
      <c r="E303" s="26">
        <f>'Values-Valeurs'!C300</f>
        <v>0</v>
      </c>
      <c r="F303" s="26">
        <f>'Values-Valeurs'!D300</f>
        <v>0</v>
      </c>
      <c r="G303" s="26">
        <f>'Values-Valeurs'!E300</f>
        <v>0</v>
      </c>
      <c r="H303" s="16">
        <f t="shared" si="32"/>
        <v>0</v>
      </c>
      <c r="I303" s="16">
        <f t="shared" si="33"/>
        <v>0</v>
      </c>
      <c r="J303" s="17" t="e">
        <f t="shared" si="34"/>
        <v>#DIV/0!</v>
      </c>
      <c r="K303" s="17" t="e">
        <f t="shared" si="35"/>
        <v>#DIV/0!</v>
      </c>
      <c r="L303" s="18" t="e">
        <f>VLOOKUP(B303,'Tableau 6'!$A$2:$P$267,16,FALSE)</f>
        <v>#N/A</v>
      </c>
      <c r="M303" s="35" t="str">
        <f t="shared" si="36"/>
        <v/>
      </c>
      <c r="N303" s="35" t="str">
        <f t="shared" si="37"/>
        <v/>
      </c>
      <c r="O303" s="36" t="e">
        <f>HLOOKUP($Q$1,'Tableau 6'!$A$2:$P$267,B303,FALSE)</f>
        <v>#REF!</v>
      </c>
      <c r="P303" s="35" t="str">
        <f t="shared" si="38"/>
        <v/>
      </c>
      <c r="Q303" s="35" t="str">
        <f t="shared" si="39"/>
        <v/>
      </c>
    </row>
    <row r="304" spans="1:17" s="126" customFormat="1" ht="14.25" customHeight="1">
      <c r="A304" s="143" t="str">
        <f>IF('Values-Valeurs'!A301="","",'Values-Valeurs'!A301)</f>
        <v/>
      </c>
      <c r="B304" s="123" t="e">
        <f>VLOOKUP(A304,Variables!$A:$D,2,FALSE)</f>
        <v>#N/A</v>
      </c>
      <c r="C304" s="175" t="e">
        <f>VLOOKUP(A304,Variables!$A:$D,4,FALSE)</f>
        <v>#N/A</v>
      </c>
      <c r="D304" s="26">
        <f>'Values-Valeurs'!B301</f>
        <v>0</v>
      </c>
      <c r="E304" s="26">
        <f>'Values-Valeurs'!C301</f>
        <v>0</v>
      </c>
      <c r="F304" s="26">
        <f>'Values-Valeurs'!D301</f>
        <v>0</v>
      </c>
      <c r="G304" s="26">
        <f>'Values-Valeurs'!E301</f>
        <v>0</v>
      </c>
      <c r="H304" s="16">
        <f t="shared" si="32"/>
        <v>0</v>
      </c>
      <c r="I304" s="16">
        <f t="shared" si="33"/>
        <v>0</v>
      </c>
      <c r="J304" s="17" t="e">
        <f t="shared" si="34"/>
        <v>#DIV/0!</v>
      </c>
      <c r="K304" s="17" t="e">
        <f t="shared" si="35"/>
        <v>#DIV/0!</v>
      </c>
      <c r="L304" s="18" t="e">
        <f>VLOOKUP(B304,'Tableau 6'!$A$2:$P$267,16,FALSE)</f>
        <v>#N/A</v>
      </c>
      <c r="M304" s="35" t="str">
        <f t="shared" si="36"/>
        <v/>
      </c>
      <c r="N304" s="35" t="str">
        <f t="shared" si="37"/>
        <v/>
      </c>
      <c r="O304" s="36" t="e">
        <f>HLOOKUP($Q$1,'Tableau 6'!$A$2:$P$267,B304,FALSE)</f>
        <v>#REF!</v>
      </c>
      <c r="P304" s="35" t="str">
        <f t="shared" si="38"/>
        <v/>
      </c>
      <c r="Q304" s="35" t="str">
        <f t="shared" si="39"/>
        <v/>
      </c>
    </row>
    <row r="305" spans="1:17" s="126" customFormat="1" ht="14.25" customHeight="1">
      <c r="A305" s="143" t="str">
        <f>IF('Values-Valeurs'!A302="","",'Values-Valeurs'!A302)</f>
        <v/>
      </c>
      <c r="B305" s="123" t="e">
        <f>VLOOKUP(A305,Variables!$A:$D,2,FALSE)</f>
        <v>#N/A</v>
      </c>
      <c r="C305" s="175" t="e">
        <f>VLOOKUP(A305,Variables!$A:$D,4,FALSE)</f>
        <v>#N/A</v>
      </c>
      <c r="D305" s="26">
        <f>'Values-Valeurs'!B302</f>
        <v>0</v>
      </c>
      <c r="E305" s="26">
        <f>'Values-Valeurs'!C302</f>
        <v>0</v>
      </c>
      <c r="F305" s="26">
        <f>'Values-Valeurs'!D302</f>
        <v>0</v>
      </c>
      <c r="G305" s="26">
        <f>'Values-Valeurs'!E302</f>
        <v>0</v>
      </c>
      <c r="H305" s="16">
        <f t="shared" si="32"/>
        <v>0</v>
      </c>
      <c r="I305" s="16">
        <f t="shared" si="33"/>
        <v>0</v>
      </c>
      <c r="J305" s="17" t="e">
        <f t="shared" si="34"/>
        <v>#DIV/0!</v>
      </c>
      <c r="K305" s="17" t="e">
        <f t="shared" si="35"/>
        <v>#DIV/0!</v>
      </c>
      <c r="L305" s="18" t="e">
        <f>VLOOKUP(B305,'Tableau 6'!$A$2:$P$267,16,FALSE)</f>
        <v>#N/A</v>
      </c>
      <c r="M305" s="35" t="str">
        <f t="shared" si="36"/>
        <v/>
      </c>
      <c r="N305" s="35" t="str">
        <f t="shared" si="37"/>
        <v/>
      </c>
      <c r="O305" s="36" t="e">
        <f>HLOOKUP($Q$1,'Tableau 6'!$A$2:$P$267,B305,FALSE)</f>
        <v>#REF!</v>
      </c>
      <c r="P305" s="35" t="str">
        <f t="shared" si="38"/>
        <v/>
      </c>
      <c r="Q305" s="35" t="str">
        <f t="shared" si="39"/>
        <v/>
      </c>
    </row>
    <row r="306" spans="1:17" s="126" customFormat="1" ht="14.25" customHeight="1">
      <c r="A306" s="143" t="str">
        <f>IF('Values-Valeurs'!A303="","",'Values-Valeurs'!A303)</f>
        <v/>
      </c>
      <c r="B306" s="123" t="e">
        <f>VLOOKUP(A306,Variables!$A:$D,2,FALSE)</f>
        <v>#N/A</v>
      </c>
      <c r="C306" s="175" t="e">
        <f>VLOOKUP(A306,Variables!$A:$D,4,FALSE)</f>
        <v>#N/A</v>
      </c>
      <c r="D306" s="26">
        <f>'Values-Valeurs'!B303</f>
        <v>0</v>
      </c>
      <c r="E306" s="26">
        <f>'Values-Valeurs'!C303</f>
        <v>0</v>
      </c>
      <c r="F306" s="26">
        <f>'Values-Valeurs'!D303</f>
        <v>0</v>
      </c>
      <c r="G306" s="26">
        <f>'Values-Valeurs'!E303</f>
        <v>0</v>
      </c>
      <c r="H306" s="16">
        <f t="shared" si="32"/>
        <v>0</v>
      </c>
      <c r="I306" s="16">
        <f t="shared" si="33"/>
        <v>0</v>
      </c>
      <c r="J306" s="17" t="e">
        <f t="shared" si="34"/>
        <v>#DIV/0!</v>
      </c>
      <c r="K306" s="17" t="e">
        <f t="shared" si="35"/>
        <v>#DIV/0!</v>
      </c>
      <c r="L306" s="18" t="e">
        <f>VLOOKUP(B306,'Tableau 6'!$A$2:$P$267,16,FALSE)</f>
        <v>#N/A</v>
      </c>
      <c r="M306" s="35" t="str">
        <f t="shared" si="36"/>
        <v/>
      </c>
      <c r="N306" s="35" t="str">
        <f t="shared" si="37"/>
        <v/>
      </c>
      <c r="O306" s="36" t="e">
        <f>HLOOKUP($Q$1,'Tableau 6'!$A$2:$P$267,B306,FALSE)</f>
        <v>#REF!</v>
      </c>
      <c r="P306" s="35" t="str">
        <f t="shared" si="38"/>
        <v/>
      </c>
      <c r="Q306" s="35" t="str">
        <f t="shared" si="39"/>
        <v/>
      </c>
    </row>
    <row r="307" spans="1:17" s="126" customFormat="1" ht="14.25" customHeight="1">
      <c r="A307" s="143" t="str">
        <f>IF('Values-Valeurs'!A304="","",'Values-Valeurs'!A304)</f>
        <v/>
      </c>
      <c r="B307" s="123" t="e">
        <f>VLOOKUP(A307,Variables!$A:$D,2,FALSE)</f>
        <v>#N/A</v>
      </c>
      <c r="C307" s="175" t="e">
        <f>VLOOKUP(A307,Variables!$A:$D,4,FALSE)</f>
        <v>#N/A</v>
      </c>
      <c r="D307" s="26">
        <f>'Values-Valeurs'!B304</f>
        <v>0</v>
      </c>
      <c r="E307" s="26">
        <f>'Values-Valeurs'!C304</f>
        <v>0</v>
      </c>
      <c r="F307" s="26">
        <f>'Values-Valeurs'!D304</f>
        <v>0</v>
      </c>
      <c r="G307" s="26">
        <f>'Values-Valeurs'!E304</f>
        <v>0</v>
      </c>
      <c r="H307" s="16">
        <f t="shared" si="32"/>
        <v>0</v>
      </c>
      <c r="I307" s="16">
        <f t="shared" si="33"/>
        <v>0</v>
      </c>
      <c r="J307" s="17" t="e">
        <f t="shared" si="34"/>
        <v>#DIV/0!</v>
      </c>
      <c r="K307" s="17" t="e">
        <f t="shared" si="35"/>
        <v>#DIV/0!</v>
      </c>
      <c r="L307" s="18" t="e">
        <f>VLOOKUP(B307,'Tableau 6'!$A$2:$P$267,16,FALSE)</f>
        <v>#N/A</v>
      </c>
      <c r="M307" s="35" t="str">
        <f t="shared" si="36"/>
        <v/>
      </c>
      <c r="N307" s="35" t="str">
        <f t="shared" si="37"/>
        <v/>
      </c>
      <c r="O307" s="36" t="e">
        <f>HLOOKUP($Q$1,'Tableau 6'!$A$2:$P$267,B307,FALSE)</f>
        <v>#REF!</v>
      </c>
      <c r="P307" s="35" t="str">
        <f t="shared" si="38"/>
        <v/>
      </c>
      <c r="Q307" s="35" t="str">
        <f t="shared" si="39"/>
        <v/>
      </c>
    </row>
    <row r="308" spans="1:17" s="126" customFormat="1" ht="14.25" customHeight="1">
      <c r="A308" s="143" t="str">
        <f>IF('Values-Valeurs'!A305="","",'Values-Valeurs'!A305)</f>
        <v/>
      </c>
      <c r="B308" s="123" t="e">
        <f>VLOOKUP(A308,Variables!$A:$D,2,FALSE)</f>
        <v>#N/A</v>
      </c>
      <c r="C308" s="175" t="e">
        <f>VLOOKUP(A308,Variables!$A:$D,4,FALSE)</f>
        <v>#N/A</v>
      </c>
      <c r="D308" s="26">
        <f>'Values-Valeurs'!B305</f>
        <v>0</v>
      </c>
      <c r="E308" s="26">
        <f>'Values-Valeurs'!C305</f>
        <v>0</v>
      </c>
      <c r="F308" s="26">
        <f>'Values-Valeurs'!D305</f>
        <v>0</v>
      </c>
      <c r="G308" s="26">
        <f>'Values-Valeurs'!E305</f>
        <v>0</v>
      </c>
      <c r="H308" s="16">
        <f t="shared" si="32"/>
        <v>0</v>
      </c>
      <c r="I308" s="16">
        <f t="shared" si="33"/>
        <v>0</v>
      </c>
      <c r="J308" s="17" t="e">
        <f t="shared" si="34"/>
        <v>#DIV/0!</v>
      </c>
      <c r="K308" s="17" t="e">
        <f t="shared" si="35"/>
        <v>#DIV/0!</v>
      </c>
      <c r="L308" s="18" t="e">
        <f>VLOOKUP(B308,'Tableau 6'!$A$2:$P$267,16,FALSE)</f>
        <v>#N/A</v>
      </c>
      <c r="M308" s="35" t="str">
        <f t="shared" si="36"/>
        <v/>
      </c>
      <c r="N308" s="35" t="str">
        <f t="shared" si="37"/>
        <v/>
      </c>
      <c r="O308" s="36" t="e">
        <f>HLOOKUP($Q$1,'Tableau 6'!$A$2:$P$267,B308,FALSE)</f>
        <v>#REF!</v>
      </c>
      <c r="P308" s="35" t="str">
        <f t="shared" si="38"/>
        <v/>
      </c>
      <c r="Q308" s="35" t="str">
        <f t="shared" si="39"/>
        <v/>
      </c>
    </row>
    <row r="309" spans="1:17" s="126" customFormat="1" ht="14.25" customHeight="1">
      <c r="A309" s="143" t="str">
        <f>IF('Values-Valeurs'!A306="","",'Values-Valeurs'!A306)</f>
        <v/>
      </c>
      <c r="B309" s="123" t="e">
        <f>VLOOKUP(A309,Variables!$A:$D,2,FALSE)</f>
        <v>#N/A</v>
      </c>
      <c r="C309" s="175" t="e">
        <f>VLOOKUP(A309,Variables!$A:$D,4,FALSE)</f>
        <v>#N/A</v>
      </c>
      <c r="D309" s="26">
        <f>'Values-Valeurs'!B306</f>
        <v>0</v>
      </c>
      <c r="E309" s="26">
        <f>'Values-Valeurs'!C306</f>
        <v>0</v>
      </c>
      <c r="F309" s="26">
        <f>'Values-Valeurs'!D306</f>
        <v>0</v>
      </c>
      <c r="G309" s="26">
        <f>'Values-Valeurs'!E306</f>
        <v>0</v>
      </c>
      <c r="H309" s="16">
        <f t="shared" si="32"/>
        <v>0</v>
      </c>
      <c r="I309" s="16">
        <f t="shared" si="33"/>
        <v>0</v>
      </c>
      <c r="J309" s="17" t="e">
        <f t="shared" si="34"/>
        <v>#DIV/0!</v>
      </c>
      <c r="K309" s="17" t="e">
        <f t="shared" si="35"/>
        <v>#DIV/0!</v>
      </c>
      <c r="L309" s="18" t="e">
        <f>VLOOKUP(B309,'Tableau 6'!$A$2:$P$267,16,FALSE)</f>
        <v>#N/A</v>
      </c>
      <c r="M309" s="35" t="str">
        <f t="shared" si="36"/>
        <v/>
      </c>
      <c r="N309" s="35" t="str">
        <f t="shared" si="37"/>
        <v/>
      </c>
      <c r="O309" s="36" t="e">
        <f>HLOOKUP($Q$1,'Tableau 6'!$A$2:$P$267,B309,FALSE)</f>
        <v>#REF!</v>
      </c>
      <c r="P309" s="35" t="str">
        <f t="shared" si="38"/>
        <v/>
      </c>
      <c r="Q309" s="35" t="str">
        <f t="shared" si="39"/>
        <v/>
      </c>
    </row>
    <row r="310" spans="1:17" s="126" customFormat="1" ht="14.25" customHeight="1">
      <c r="A310" s="143" t="str">
        <f>IF('Values-Valeurs'!A307="","",'Values-Valeurs'!A307)</f>
        <v/>
      </c>
      <c r="B310" s="123" t="e">
        <f>VLOOKUP(A310,Variables!$A:$D,2,FALSE)</f>
        <v>#N/A</v>
      </c>
      <c r="C310" s="175" t="e">
        <f>VLOOKUP(A310,Variables!$A:$D,4,FALSE)</f>
        <v>#N/A</v>
      </c>
      <c r="D310" s="26">
        <f>'Values-Valeurs'!B307</f>
        <v>0</v>
      </c>
      <c r="E310" s="26">
        <f>'Values-Valeurs'!C307</f>
        <v>0</v>
      </c>
      <c r="F310" s="26">
        <f>'Values-Valeurs'!D307</f>
        <v>0</v>
      </c>
      <c r="G310" s="26">
        <f>'Values-Valeurs'!E307</f>
        <v>0</v>
      </c>
      <c r="H310" s="16">
        <f t="shared" si="32"/>
        <v>0</v>
      </c>
      <c r="I310" s="16">
        <f t="shared" si="33"/>
        <v>0</v>
      </c>
      <c r="J310" s="17" t="e">
        <f t="shared" si="34"/>
        <v>#DIV/0!</v>
      </c>
      <c r="K310" s="17" t="e">
        <f t="shared" si="35"/>
        <v>#DIV/0!</v>
      </c>
      <c r="L310" s="18" t="e">
        <f>VLOOKUP(B310,'Tableau 6'!$A$2:$P$267,16,FALSE)</f>
        <v>#N/A</v>
      </c>
      <c r="M310" s="35" t="str">
        <f t="shared" si="36"/>
        <v/>
      </c>
      <c r="N310" s="35" t="str">
        <f t="shared" si="37"/>
        <v/>
      </c>
      <c r="O310" s="36" t="e">
        <f>HLOOKUP($Q$1,'Tableau 6'!$A$2:$P$267,B310,FALSE)</f>
        <v>#REF!</v>
      </c>
      <c r="P310" s="35" t="str">
        <f t="shared" si="38"/>
        <v/>
      </c>
      <c r="Q310" s="35" t="str">
        <f t="shared" si="39"/>
        <v/>
      </c>
    </row>
    <row r="311" spans="1:17" s="126" customFormat="1" ht="14.25" customHeight="1">
      <c r="A311" s="143" t="str">
        <f>IF('Values-Valeurs'!A308="","",'Values-Valeurs'!A308)</f>
        <v/>
      </c>
      <c r="B311" s="123" t="e">
        <f>VLOOKUP(A311,Variables!$A:$D,2,FALSE)</f>
        <v>#N/A</v>
      </c>
      <c r="C311" s="175" t="e">
        <f>VLOOKUP(A311,Variables!$A:$D,4,FALSE)</f>
        <v>#N/A</v>
      </c>
      <c r="D311" s="26">
        <f>'Values-Valeurs'!B308</f>
        <v>0</v>
      </c>
      <c r="E311" s="26">
        <f>'Values-Valeurs'!C308</f>
        <v>0</v>
      </c>
      <c r="F311" s="26">
        <f>'Values-Valeurs'!D308</f>
        <v>0</v>
      </c>
      <c r="G311" s="26">
        <f>'Values-Valeurs'!E308</f>
        <v>0</v>
      </c>
      <c r="H311" s="16">
        <f t="shared" si="32"/>
        <v>0</v>
      </c>
      <c r="I311" s="16">
        <f t="shared" si="33"/>
        <v>0</v>
      </c>
      <c r="J311" s="17" t="e">
        <f t="shared" si="34"/>
        <v>#DIV/0!</v>
      </c>
      <c r="K311" s="17" t="e">
        <f t="shared" si="35"/>
        <v>#DIV/0!</v>
      </c>
      <c r="L311" s="18" t="e">
        <f>VLOOKUP(B311,'Tableau 6'!$A$2:$P$267,16,FALSE)</f>
        <v>#N/A</v>
      </c>
      <c r="M311" s="35" t="str">
        <f t="shared" si="36"/>
        <v/>
      </c>
      <c r="N311" s="35" t="str">
        <f t="shared" si="37"/>
        <v/>
      </c>
      <c r="O311" s="36" t="e">
        <f>HLOOKUP($Q$1,'Tableau 6'!$A$2:$P$267,B311,FALSE)</f>
        <v>#REF!</v>
      </c>
      <c r="P311" s="35" t="str">
        <f t="shared" si="38"/>
        <v/>
      </c>
      <c r="Q311" s="35" t="str">
        <f t="shared" si="39"/>
        <v/>
      </c>
    </row>
    <row r="312" spans="1:17" s="126" customFormat="1" ht="14.25" customHeight="1">
      <c r="A312" s="143" t="str">
        <f>IF('Values-Valeurs'!A309="","",'Values-Valeurs'!A309)</f>
        <v/>
      </c>
      <c r="B312" s="123" t="e">
        <f>VLOOKUP(A312,Variables!$A:$D,2,FALSE)</f>
        <v>#N/A</v>
      </c>
      <c r="C312" s="175" t="e">
        <f>VLOOKUP(A312,Variables!$A:$D,4,FALSE)</f>
        <v>#N/A</v>
      </c>
      <c r="D312" s="26">
        <f>'Values-Valeurs'!B309</f>
        <v>0</v>
      </c>
      <c r="E312" s="26">
        <f>'Values-Valeurs'!C309</f>
        <v>0</v>
      </c>
      <c r="F312" s="26">
        <f>'Values-Valeurs'!D309</f>
        <v>0</v>
      </c>
      <c r="G312" s="26">
        <f>'Values-Valeurs'!E309</f>
        <v>0</v>
      </c>
      <c r="H312" s="16">
        <f t="shared" si="32"/>
        <v>0</v>
      </c>
      <c r="I312" s="16">
        <f t="shared" si="33"/>
        <v>0</v>
      </c>
      <c r="J312" s="17" t="e">
        <f t="shared" si="34"/>
        <v>#DIV/0!</v>
      </c>
      <c r="K312" s="17" t="e">
        <f t="shared" si="35"/>
        <v>#DIV/0!</v>
      </c>
      <c r="L312" s="18" t="e">
        <f>VLOOKUP(B312,'Tableau 6'!$A$2:$P$267,16,FALSE)</f>
        <v>#N/A</v>
      </c>
      <c r="M312" s="35" t="str">
        <f t="shared" si="36"/>
        <v/>
      </c>
      <c r="N312" s="35" t="str">
        <f t="shared" si="37"/>
        <v/>
      </c>
      <c r="O312" s="36" t="e">
        <f>HLOOKUP($Q$1,'Tableau 6'!$A$2:$P$267,B312,FALSE)</f>
        <v>#REF!</v>
      </c>
      <c r="P312" s="35" t="str">
        <f t="shared" si="38"/>
        <v/>
      </c>
      <c r="Q312" s="35" t="str">
        <f t="shared" si="39"/>
        <v/>
      </c>
    </row>
    <row r="313" spans="1:17" s="126" customFormat="1" ht="14.25" customHeight="1">
      <c r="A313" s="143" t="str">
        <f>IF('Values-Valeurs'!A310="","",'Values-Valeurs'!A310)</f>
        <v/>
      </c>
      <c r="B313" s="123" t="e">
        <f>VLOOKUP(A313,Variables!$A:$D,2,FALSE)</f>
        <v>#N/A</v>
      </c>
      <c r="C313" s="175" t="e">
        <f>VLOOKUP(A313,Variables!$A:$D,4,FALSE)</f>
        <v>#N/A</v>
      </c>
      <c r="D313" s="26">
        <f>'Values-Valeurs'!B310</f>
        <v>0</v>
      </c>
      <c r="E313" s="26">
        <f>'Values-Valeurs'!C310</f>
        <v>0</v>
      </c>
      <c r="F313" s="26">
        <f>'Values-Valeurs'!D310</f>
        <v>0</v>
      </c>
      <c r="G313" s="26">
        <f>'Values-Valeurs'!E310</f>
        <v>0</v>
      </c>
      <c r="H313" s="16">
        <f t="shared" si="32"/>
        <v>0</v>
      </c>
      <c r="I313" s="16">
        <f t="shared" si="33"/>
        <v>0</v>
      </c>
      <c r="J313" s="17" t="e">
        <f t="shared" si="34"/>
        <v>#DIV/0!</v>
      </c>
      <c r="K313" s="17" t="e">
        <f t="shared" si="35"/>
        <v>#DIV/0!</v>
      </c>
      <c r="L313" s="18" t="e">
        <f>VLOOKUP(B313,'Tableau 6'!$A$2:$P$267,16,FALSE)</f>
        <v>#N/A</v>
      </c>
      <c r="M313" s="35" t="str">
        <f t="shared" si="36"/>
        <v/>
      </c>
      <c r="N313" s="35" t="str">
        <f t="shared" si="37"/>
        <v/>
      </c>
      <c r="O313" s="36" t="e">
        <f>HLOOKUP($Q$1,'Tableau 6'!$A$2:$P$267,B313,FALSE)</f>
        <v>#REF!</v>
      </c>
      <c r="P313" s="35" t="str">
        <f t="shared" si="38"/>
        <v/>
      </c>
      <c r="Q313" s="35" t="str">
        <f t="shared" si="39"/>
        <v/>
      </c>
    </row>
    <row r="314" spans="1:17" s="126" customFormat="1" ht="14.25" customHeight="1">
      <c r="A314" s="143" t="str">
        <f>IF('Values-Valeurs'!A311="","",'Values-Valeurs'!A311)</f>
        <v/>
      </c>
      <c r="B314" s="123" t="e">
        <f>VLOOKUP(A314,Variables!$A:$D,2,FALSE)</f>
        <v>#N/A</v>
      </c>
      <c r="C314" s="175" t="e">
        <f>VLOOKUP(A314,Variables!$A:$D,4,FALSE)</f>
        <v>#N/A</v>
      </c>
      <c r="D314" s="26">
        <f>'Values-Valeurs'!B311</f>
        <v>0</v>
      </c>
      <c r="E314" s="26">
        <f>'Values-Valeurs'!C311</f>
        <v>0</v>
      </c>
      <c r="F314" s="26">
        <f>'Values-Valeurs'!D311</f>
        <v>0</v>
      </c>
      <c r="G314" s="26">
        <f>'Values-Valeurs'!E311</f>
        <v>0</v>
      </c>
      <c r="H314" s="16">
        <f t="shared" si="32"/>
        <v>0</v>
      </c>
      <c r="I314" s="16">
        <f t="shared" si="33"/>
        <v>0</v>
      </c>
      <c r="J314" s="17" t="e">
        <f t="shared" si="34"/>
        <v>#DIV/0!</v>
      </c>
      <c r="K314" s="17" t="e">
        <f t="shared" si="35"/>
        <v>#DIV/0!</v>
      </c>
      <c r="L314" s="18" t="e">
        <f>VLOOKUP(B314,'Tableau 6'!$A$2:$P$267,16,FALSE)</f>
        <v>#N/A</v>
      </c>
      <c r="M314" s="35" t="str">
        <f t="shared" si="36"/>
        <v/>
      </c>
      <c r="N314" s="35" t="str">
        <f t="shared" si="37"/>
        <v/>
      </c>
      <c r="O314" s="36" t="e">
        <f>HLOOKUP($Q$1,'Tableau 6'!$A$2:$P$267,B314,FALSE)</f>
        <v>#REF!</v>
      </c>
      <c r="P314" s="35" t="str">
        <f t="shared" si="38"/>
        <v/>
      </c>
      <c r="Q314" s="35" t="str">
        <f t="shared" si="39"/>
        <v/>
      </c>
    </row>
    <row r="315" spans="1:17" s="126" customFormat="1" ht="14.25" customHeight="1">
      <c r="A315" s="143" t="str">
        <f>IF('Values-Valeurs'!A312="","",'Values-Valeurs'!A312)</f>
        <v/>
      </c>
      <c r="B315" s="123" t="e">
        <f>VLOOKUP(A315,Variables!$A:$D,2,FALSE)</f>
        <v>#N/A</v>
      </c>
      <c r="C315" s="175" t="e">
        <f>VLOOKUP(A315,Variables!$A:$D,4,FALSE)</f>
        <v>#N/A</v>
      </c>
      <c r="D315" s="26">
        <f>'Values-Valeurs'!B312</f>
        <v>0</v>
      </c>
      <c r="E315" s="26">
        <f>'Values-Valeurs'!C312</f>
        <v>0</v>
      </c>
      <c r="F315" s="26">
        <f>'Values-Valeurs'!D312</f>
        <v>0</v>
      </c>
      <c r="G315" s="26">
        <f>'Values-Valeurs'!E312</f>
        <v>0</v>
      </c>
      <c r="H315" s="16">
        <f t="shared" si="32"/>
        <v>0</v>
      </c>
      <c r="I315" s="16">
        <f t="shared" si="33"/>
        <v>0</v>
      </c>
      <c r="J315" s="17" t="e">
        <f t="shared" si="34"/>
        <v>#DIV/0!</v>
      </c>
      <c r="K315" s="17" t="e">
        <f t="shared" si="35"/>
        <v>#DIV/0!</v>
      </c>
      <c r="L315" s="18" t="e">
        <f>VLOOKUP(B315,'Tableau 6'!$A$2:$P$267,16,FALSE)</f>
        <v>#N/A</v>
      </c>
      <c r="M315" s="35" t="str">
        <f t="shared" si="36"/>
        <v/>
      </c>
      <c r="N315" s="35" t="str">
        <f t="shared" si="37"/>
        <v/>
      </c>
      <c r="O315" s="36" t="e">
        <f>HLOOKUP($Q$1,'Tableau 6'!$A$2:$P$267,B315,FALSE)</f>
        <v>#REF!</v>
      </c>
      <c r="P315" s="35" t="str">
        <f t="shared" si="38"/>
        <v/>
      </c>
      <c r="Q315" s="35" t="str">
        <f t="shared" si="39"/>
        <v/>
      </c>
    </row>
    <row r="316" spans="1:17" s="126" customFormat="1" ht="14.25" customHeight="1">
      <c r="A316" s="143" t="str">
        <f>IF('Values-Valeurs'!A313="","",'Values-Valeurs'!A313)</f>
        <v/>
      </c>
      <c r="B316" s="123" t="e">
        <f>VLOOKUP(A316,Variables!$A:$D,2,FALSE)</f>
        <v>#N/A</v>
      </c>
      <c r="C316" s="175" t="e">
        <f>VLOOKUP(A316,Variables!$A:$D,4,FALSE)</f>
        <v>#N/A</v>
      </c>
      <c r="D316" s="26">
        <f>'Values-Valeurs'!B313</f>
        <v>0</v>
      </c>
      <c r="E316" s="26">
        <f>'Values-Valeurs'!C313</f>
        <v>0</v>
      </c>
      <c r="F316" s="26">
        <f>'Values-Valeurs'!D313</f>
        <v>0</v>
      </c>
      <c r="G316" s="26">
        <f>'Values-Valeurs'!E313</f>
        <v>0</v>
      </c>
      <c r="H316" s="16">
        <f t="shared" si="32"/>
        <v>0</v>
      </c>
      <c r="I316" s="16">
        <f t="shared" si="33"/>
        <v>0</v>
      </c>
      <c r="J316" s="17" t="e">
        <f t="shared" si="34"/>
        <v>#DIV/0!</v>
      </c>
      <c r="K316" s="17" t="e">
        <f t="shared" si="35"/>
        <v>#DIV/0!</v>
      </c>
      <c r="L316" s="18" t="e">
        <f>VLOOKUP(B316,'Tableau 6'!$A$2:$P$267,16,FALSE)</f>
        <v>#N/A</v>
      </c>
      <c r="M316" s="35" t="str">
        <f t="shared" si="36"/>
        <v/>
      </c>
      <c r="N316" s="35" t="str">
        <f t="shared" si="37"/>
        <v/>
      </c>
      <c r="O316" s="36" t="e">
        <f>HLOOKUP($Q$1,'Tableau 6'!$A$2:$P$267,B316,FALSE)</f>
        <v>#REF!</v>
      </c>
      <c r="P316" s="35" t="str">
        <f t="shared" si="38"/>
        <v/>
      </c>
      <c r="Q316" s="35" t="str">
        <f t="shared" si="39"/>
        <v/>
      </c>
    </row>
    <row r="317" spans="1:17" s="126" customFormat="1" ht="14.25" customHeight="1">
      <c r="A317" s="143" t="str">
        <f>IF('Values-Valeurs'!A314="","",'Values-Valeurs'!A314)</f>
        <v/>
      </c>
      <c r="B317" s="123" t="e">
        <f>VLOOKUP(A317,Variables!$A:$D,2,FALSE)</f>
        <v>#N/A</v>
      </c>
      <c r="C317" s="175" t="e">
        <f>VLOOKUP(A317,Variables!$A:$D,4,FALSE)</f>
        <v>#N/A</v>
      </c>
      <c r="D317" s="26">
        <f>'Values-Valeurs'!B314</f>
        <v>0</v>
      </c>
      <c r="E317" s="26">
        <f>'Values-Valeurs'!C314</f>
        <v>0</v>
      </c>
      <c r="F317" s="26">
        <f>'Values-Valeurs'!D314</f>
        <v>0</v>
      </c>
      <c r="G317" s="26">
        <f>'Values-Valeurs'!E314</f>
        <v>0</v>
      </c>
      <c r="H317" s="16">
        <f t="shared" si="32"/>
        <v>0</v>
      </c>
      <c r="I317" s="16">
        <f t="shared" si="33"/>
        <v>0</v>
      </c>
      <c r="J317" s="17" t="e">
        <f t="shared" si="34"/>
        <v>#DIV/0!</v>
      </c>
      <c r="K317" s="17" t="e">
        <f t="shared" si="35"/>
        <v>#DIV/0!</v>
      </c>
      <c r="L317" s="18" t="e">
        <f>VLOOKUP(B317,'Tableau 6'!$A$2:$P$267,16,FALSE)</f>
        <v>#N/A</v>
      </c>
      <c r="M317" s="35" t="str">
        <f t="shared" si="36"/>
        <v/>
      </c>
      <c r="N317" s="35" t="str">
        <f t="shared" si="37"/>
        <v/>
      </c>
      <c r="O317" s="36" t="e">
        <f>HLOOKUP($Q$1,'Tableau 6'!$A$2:$P$267,B317,FALSE)</f>
        <v>#REF!</v>
      </c>
      <c r="P317" s="35" t="str">
        <f t="shared" si="38"/>
        <v/>
      </c>
      <c r="Q317" s="35" t="str">
        <f t="shared" si="39"/>
        <v/>
      </c>
    </row>
    <row r="318" spans="1:17" s="126" customFormat="1" ht="14.25" customHeight="1">
      <c r="A318" s="143" t="str">
        <f>IF('Values-Valeurs'!A315="","",'Values-Valeurs'!A315)</f>
        <v/>
      </c>
      <c r="B318" s="123" t="e">
        <f>VLOOKUP(A318,Variables!$A:$D,2,FALSE)</f>
        <v>#N/A</v>
      </c>
      <c r="C318" s="175" t="e">
        <f>VLOOKUP(A318,Variables!$A:$D,4,FALSE)</f>
        <v>#N/A</v>
      </c>
      <c r="D318" s="26">
        <f>'Values-Valeurs'!B315</f>
        <v>0</v>
      </c>
      <c r="E318" s="26">
        <f>'Values-Valeurs'!C315</f>
        <v>0</v>
      </c>
      <c r="F318" s="26">
        <f>'Values-Valeurs'!D315</f>
        <v>0</v>
      </c>
      <c r="G318" s="26">
        <f>'Values-Valeurs'!E315</f>
        <v>0</v>
      </c>
      <c r="H318" s="16">
        <f t="shared" si="32"/>
        <v>0</v>
      </c>
      <c r="I318" s="16">
        <f t="shared" si="33"/>
        <v>0</v>
      </c>
      <c r="J318" s="17" t="e">
        <f t="shared" si="34"/>
        <v>#DIV/0!</v>
      </c>
      <c r="K318" s="17" t="e">
        <f t="shared" si="35"/>
        <v>#DIV/0!</v>
      </c>
      <c r="L318" s="18" t="e">
        <f>VLOOKUP(B318,'Tableau 6'!$A$2:$P$267,16,FALSE)</f>
        <v>#N/A</v>
      </c>
      <c r="M318" s="35" t="str">
        <f t="shared" si="36"/>
        <v/>
      </c>
      <c r="N318" s="35" t="str">
        <f t="shared" si="37"/>
        <v/>
      </c>
      <c r="O318" s="36" t="e">
        <f>HLOOKUP($Q$1,'Tableau 6'!$A$2:$P$267,B318,FALSE)</f>
        <v>#REF!</v>
      </c>
      <c r="P318" s="35" t="str">
        <f t="shared" si="38"/>
        <v/>
      </c>
      <c r="Q318" s="35" t="str">
        <f t="shared" si="39"/>
        <v/>
      </c>
    </row>
    <row r="319" spans="1:17" s="126" customFormat="1" ht="14.25" customHeight="1">
      <c r="A319" s="143" t="str">
        <f>IF('Values-Valeurs'!A316="","",'Values-Valeurs'!A316)</f>
        <v/>
      </c>
      <c r="B319" s="123" t="e">
        <f>VLOOKUP(A319,Variables!$A:$D,2,FALSE)</f>
        <v>#N/A</v>
      </c>
      <c r="C319" s="175" t="e">
        <f>VLOOKUP(A319,Variables!$A:$D,4,FALSE)</f>
        <v>#N/A</v>
      </c>
      <c r="D319" s="26">
        <f>'Values-Valeurs'!B316</f>
        <v>0</v>
      </c>
      <c r="E319" s="26">
        <f>'Values-Valeurs'!C316</f>
        <v>0</v>
      </c>
      <c r="F319" s="26">
        <f>'Values-Valeurs'!D316</f>
        <v>0</v>
      </c>
      <c r="G319" s="26">
        <f>'Values-Valeurs'!E316</f>
        <v>0</v>
      </c>
      <c r="H319" s="16">
        <f t="shared" si="32"/>
        <v>0</v>
      </c>
      <c r="I319" s="16">
        <f t="shared" si="33"/>
        <v>0</v>
      </c>
      <c r="J319" s="17" t="e">
        <f t="shared" si="34"/>
        <v>#DIV/0!</v>
      </c>
      <c r="K319" s="17" t="e">
        <f t="shared" si="35"/>
        <v>#DIV/0!</v>
      </c>
      <c r="L319" s="18" t="e">
        <f>VLOOKUP(B319,'Tableau 6'!$A$2:$P$267,16,FALSE)</f>
        <v>#N/A</v>
      </c>
      <c r="M319" s="35" t="str">
        <f t="shared" si="36"/>
        <v/>
      </c>
      <c r="N319" s="35" t="str">
        <f t="shared" si="37"/>
        <v/>
      </c>
      <c r="O319" s="36" t="e">
        <f>HLOOKUP($Q$1,'Tableau 6'!$A$2:$P$267,B319,FALSE)</f>
        <v>#REF!</v>
      </c>
      <c r="P319" s="35" t="str">
        <f t="shared" si="38"/>
        <v/>
      </c>
      <c r="Q319" s="35" t="str">
        <f t="shared" si="39"/>
        <v/>
      </c>
    </row>
    <row r="320" spans="1:17" s="126" customFormat="1" ht="14.25" customHeight="1">
      <c r="A320" s="143" t="str">
        <f>IF('Values-Valeurs'!A317="","",'Values-Valeurs'!A317)</f>
        <v/>
      </c>
      <c r="B320" s="123" t="e">
        <f>VLOOKUP(A320,Variables!$A:$D,2,FALSE)</f>
        <v>#N/A</v>
      </c>
      <c r="C320" s="175" t="e">
        <f>VLOOKUP(A320,Variables!$A:$D,4,FALSE)</f>
        <v>#N/A</v>
      </c>
      <c r="D320" s="26">
        <f>'Values-Valeurs'!B317</f>
        <v>0</v>
      </c>
      <c r="E320" s="26">
        <f>'Values-Valeurs'!C317</f>
        <v>0</v>
      </c>
      <c r="F320" s="26">
        <f>'Values-Valeurs'!D317</f>
        <v>0</v>
      </c>
      <c r="G320" s="26">
        <f>'Values-Valeurs'!E317</f>
        <v>0</v>
      </c>
      <c r="H320" s="16">
        <f t="shared" si="32"/>
        <v>0</v>
      </c>
      <c r="I320" s="16">
        <f t="shared" si="33"/>
        <v>0</v>
      </c>
      <c r="J320" s="17" t="e">
        <f t="shared" si="34"/>
        <v>#DIV/0!</v>
      </c>
      <c r="K320" s="17" t="e">
        <f t="shared" si="35"/>
        <v>#DIV/0!</v>
      </c>
      <c r="L320" s="18" t="e">
        <f>VLOOKUP(B320,'Tableau 6'!$A$2:$P$267,16,FALSE)</f>
        <v>#N/A</v>
      </c>
      <c r="M320" s="35" t="str">
        <f t="shared" si="36"/>
        <v/>
      </c>
      <c r="N320" s="35" t="str">
        <f t="shared" si="37"/>
        <v/>
      </c>
      <c r="O320" s="36" t="e">
        <f>HLOOKUP($Q$1,'Tableau 6'!$A$2:$P$267,B320,FALSE)</f>
        <v>#REF!</v>
      </c>
      <c r="P320" s="35" t="str">
        <f t="shared" si="38"/>
        <v/>
      </c>
      <c r="Q320" s="35" t="str">
        <f t="shared" si="39"/>
        <v/>
      </c>
    </row>
    <row r="321" spans="1:17" s="126" customFormat="1" ht="14.25" customHeight="1">
      <c r="A321" s="143" t="str">
        <f>IF('Values-Valeurs'!A318="","",'Values-Valeurs'!A318)</f>
        <v/>
      </c>
      <c r="B321" s="123" t="e">
        <f>VLOOKUP(A321,Variables!$A:$D,2,FALSE)</f>
        <v>#N/A</v>
      </c>
      <c r="C321" s="175" t="e">
        <f>VLOOKUP(A321,Variables!$A:$D,4,FALSE)</f>
        <v>#N/A</v>
      </c>
      <c r="D321" s="26">
        <f>'Values-Valeurs'!B318</f>
        <v>0</v>
      </c>
      <c r="E321" s="26">
        <f>'Values-Valeurs'!C318</f>
        <v>0</v>
      </c>
      <c r="F321" s="26">
        <f>'Values-Valeurs'!D318</f>
        <v>0</v>
      </c>
      <c r="G321" s="26">
        <f>'Values-Valeurs'!E318</f>
        <v>0</v>
      </c>
      <c r="H321" s="16">
        <f t="shared" si="32"/>
        <v>0</v>
      </c>
      <c r="I321" s="16">
        <f t="shared" si="33"/>
        <v>0</v>
      </c>
      <c r="J321" s="17" t="e">
        <f t="shared" si="34"/>
        <v>#DIV/0!</v>
      </c>
      <c r="K321" s="17" t="e">
        <f t="shared" si="35"/>
        <v>#DIV/0!</v>
      </c>
      <c r="L321" s="18" t="e">
        <f>VLOOKUP(B321,'Tableau 6'!$A$2:$P$267,16,FALSE)</f>
        <v>#N/A</v>
      </c>
      <c r="M321" s="35" t="str">
        <f t="shared" si="36"/>
        <v/>
      </c>
      <c r="N321" s="35" t="str">
        <f t="shared" si="37"/>
        <v/>
      </c>
      <c r="O321" s="36" t="e">
        <f>HLOOKUP($Q$1,'Tableau 6'!$A$2:$P$267,B321,FALSE)</f>
        <v>#REF!</v>
      </c>
      <c r="P321" s="35" t="str">
        <f t="shared" si="38"/>
        <v/>
      </c>
      <c r="Q321" s="35" t="str">
        <f t="shared" si="39"/>
        <v/>
      </c>
    </row>
    <row r="322" spans="1:17" s="126" customFormat="1" ht="14.25" customHeight="1">
      <c r="A322" s="143" t="str">
        <f>IF('Values-Valeurs'!A319="","",'Values-Valeurs'!A319)</f>
        <v/>
      </c>
      <c r="B322" s="123" t="e">
        <f>VLOOKUP(A322,Variables!$A:$D,2,FALSE)</f>
        <v>#N/A</v>
      </c>
      <c r="C322" s="175" t="e">
        <f>VLOOKUP(A322,Variables!$A:$D,4,FALSE)</f>
        <v>#N/A</v>
      </c>
      <c r="D322" s="26">
        <f>'Values-Valeurs'!B319</f>
        <v>0</v>
      </c>
      <c r="E322" s="26">
        <f>'Values-Valeurs'!C319</f>
        <v>0</v>
      </c>
      <c r="F322" s="26">
        <f>'Values-Valeurs'!D319</f>
        <v>0</v>
      </c>
      <c r="G322" s="26">
        <f>'Values-Valeurs'!E319</f>
        <v>0</v>
      </c>
      <c r="H322" s="16">
        <f t="shared" si="32"/>
        <v>0</v>
      </c>
      <c r="I322" s="16">
        <f t="shared" si="33"/>
        <v>0</v>
      </c>
      <c r="J322" s="17" t="e">
        <f t="shared" si="34"/>
        <v>#DIV/0!</v>
      </c>
      <c r="K322" s="17" t="e">
        <f t="shared" si="35"/>
        <v>#DIV/0!</v>
      </c>
      <c r="L322" s="18" t="e">
        <f>VLOOKUP(B322,'Tableau 6'!$A$2:$P$267,16,FALSE)</f>
        <v>#N/A</v>
      </c>
      <c r="M322" s="35" t="str">
        <f t="shared" si="36"/>
        <v/>
      </c>
      <c r="N322" s="35" t="str">
        <f t="shared" si="37"/>
        <v/>
      </c>
      <c r="O322" s="36" t="e">
        <f>HLOOKUP($Q$1,'Tableau 6'!$A$2:$P$267,B322,FALSE)</f>
        <v>#REF!</v>
      </c>
      <c r="P322" s="35" t="str">
        <f t="shared" si="38"/>
        <v/>
      </c>
      <c r="Q322" s="35" t="str">
        <f t="shared" si="39"/>
        <v/>
      </c>
    </row>
    <row r="323" spans="1:17" s="126" customFormat="1" ht="14.25" customHeight="1">
      <c r="A323" s="143" t="str">
        <f>IF('Values-Valeurs'!A320="","",'Values-Valeurs'!A320)</f>
        <v/>
      </c>
      <c r="B323" s="123" t="e">
        <f>VLOOKUP(A323,Variables!$A:$D,2,FALSE)</f>
        <v>#N/A</v>
      </c>
      <c r="C323" s="175" t="e">
        <f>VLOOKUP(A323,Variables!$A:$D,4,FALSE)</f>
        <v>#N/A</v>
      </c>
      <c r="D323" s="26">
        <f>'Values-Valeurs'!B320</f>
        <v>0</v>
      </c>
      <c r="E323" s="26">
        <f>'Values-Valeurs'!C320</f>
        <v>0</v>
      </c>
      <c r="F323" s="26">
        <f>'Values-Valeurs'!D320</f>
        <v>0</v>
      </c>
      <c r="G323" s="26">
        <f>'Values-Valeurs'!E320</f>
        <v>0</v>
      </c>
      <c r="H323" s="16">
        <f t="shared" si="32"/>
        <v>0</v>
      </c>
      <c r="I323" s="16">
        <f t="shared" si="33"/>
        <v>0</v>
      </c>
      <c r="J323" s="17" t="e">
        <f t="shared" si="34"/>
        <v>#DIV/0!</v>
      </c>
      <c r="K323" s="17" t="e">
        <f t="shared" si="35"/>
        <v>#DIV/0!</v>
      </c>
      <c r="L323" s="18" t="e">
        <f>VLOOKUP(B323,'Tableau 6'!$A$2:$P$267,16,FALSE)</f>
        <v>#N/A</v>
      </c>
      <c r="M323" s="35" t="str">
        <f t="shared" si="36"/>
        <v/>
      </c>
      <c r="N323" s="35" t="str">
        <f t="shared" si="37"/>
        <v/>
      </c>
      <c r="O323" s="36" t="e">
        <f>HLOOKUP($Q$1,'Tableau 6'!$A$2:$P$267,B323,FALSE)</f>
        <v>#REF!</v>
      </c>
      <c r="P323" s="35" t="str">
        <f t="shared" si="38"/>
        <v/>
      </c>
      <c r="Q323" s="35" t="str">
        <f t="shared" si="39"/>
        <v/>
      </c>
    </row>
    <row r="324" spans="1:17" s="126" customFormat="1" ht="14.25" customHeight="1">
      <c r="A324" s="143" t="str">
        <f>IF('Values-Valeurs'!A321="","",'Values-Valeurs'!A321)</f>
        <v/>
      </c>
      <c r="B324" s="123" t="e">
        <f>VLOOKUP(A324,Variables!$A:$D,2,FALSE)</f>
        <v>#N/A</v>
      </c>
      <c r="C324" s="175" t="e">
        <f>VLOOKUP(A324,Variables!$A:$D,4,FALSE)</f>
        <v>#N/A</v>
      </c>
      <c r="D324" s="26">
        <f>'Values-Valeurs'!B321</f>
        <v>0</v>
      </c>
      <c r="E324" s="26">
        <f>'Values-Valeurs'!C321</f>
        <v>0</v>
      </c>
      <c r="F324" s="26">
        <f>'Values-Valeurs'!D321</f>
        <v>0</v>
      </c>
      <c r="G324" s="26">
        <f>'Values-Valeurs'!E321</f>
        <v>0</v>
      </c>
      <c r="H324" s="16">
        <f t="shared" si="32"/>
        <v>0</v>
      </c>
      <c r="I324" s="16">
        <f t="shared" si="33"/>
        <v>0</v>
      </c>
      <c r="J324" s="17" t="e">
        <f t="shared" si="34"/>
        <v>#DIV/0!</v>
      </c>
      <c r="K324" s="17" t="e">
        <f t="shared" si="35"/>
        <v>#DIV/0!</v>
      </c>
      <c r="L324" s="18" t="e">
        <f>VLOOKUP(B324,'Tableau 6'!$A$2:$P$267,16,FALSE)</f>
        <v>#N/A</v>
      </c>
      <c r="M324" s="35" t="str">
        <f t="shared" si="36"/>
        <v/>
      </c>
      <c r="N324" s="35" t="str">
        <f t="shared" si="37"/>
        <v/>
      </c>
      <c r="O324" s="36" t="e">
        <f>HLOOKUP($Q$1,'Tableau 6'!$A$2:$P$267,B324,FALSE)</f>
        <v>#REF!</v>
      </c>
      <c r="P324" s="35" t="str">
        <f t="shared" si="38"/>
        <v/>
      </c>
      <c r="Q324" s="35" t="str">
        <f t="shared" si="39"/>
        <v/>
      </c>
    </row>
    <row r="325" spans="1:17" s="126" customFormat="1" ht="14.25" customHeight="1">
      <c r="A325" s="143" t="str">
        <f>IF('Values-Valeurs'!A322="","",'Values-Valeurs'!A322)</f>
        <v/>
      </c>
      <c r="B325" s="123" t="e">
        <f>VLOOKUP(A325,Variables!$A:$D,2,FALSE)</f>
        <v>#N/A</v>
      </c>
      <c r="C325" s="175" t="e">
        <f>VLOOKUP(A325,Variables!$A:$D,4,FALSE)</f>
        <v>#N/A</v>
      </c>
      <c r="D325" s="26">
        <f>'Values-Valeurs'!B322</f>
        <v>0</v>
      </c>
      <c r="E325" s="26">
        <f>'Values-Valeurs'!C322</f>
        <v>0</v>
      </c>
      <c r="F325" s="26">
        <f>'Values-Valeurs'!D322</f>
        <v>0</v>
      </c>
      <c r="G325" s="26">
        <f>'Values-Valeurs'!E322</f>
        <v>0</v>
      </c>
      <c r="H325" s="16">
        <f t="shared" si="32"/>
        <v>0</v>
      </c>
      <c r="I325" s="16">
        <f t="shared" si="33"/>
        <v>0</v>
      </c>
      <c r="J325" s="17" t="e">
        <f t="shared" si="34"/>
        <v>#DIV/0!</v>
      </c>
      <c r="K325" s="17" t="e">
        <f t="shared" si="35"/>
        <v>#DIV/0!</v>
      </c>
      <c r="L325" s="18" t="e">
        <f>VLOOKUP(B325,'Tableau 6'!$A$2:$P$267,16,FALSE)</f>
        <v>#N/A</v>
      </c>
      <c r="M325" s="35" t="str">
        <f t="shared" si="36"/>
        <v/>
      </c>
      <c r="N325" s="35" t="str">
        <f t="shared" si="37"/>
        <v/>
      </c>
      <c r="O325" s="36" t="e">
        <f>HLOOKUP($Q$1,'Tableau 6'!$A$2:$P$267,B325,FALSE)</f>
        <v>#REF!</v>
      </c>
      <c r="P325" s="35" t="str">
        <f t="shared" si="38"/>
        <v/>
      </c>
      <c r="Q325" s="35" t="str">
        <f t="shared" si="39"/>
        <v/>
      </c>
    </row>
    <row r="326" spans="1:17" s="126" customFormat="1" ht="14.25" customHeight="1">
      <c r="A326" s="143" t="str">
        <f>IF('Values-Valeurs'!A323="","",'Values-Valeurs'!A323)</f>
        <v/>
      </c>
      <c r="B326" s="123" t="e">
        <f>VLOOKUP(A326,Variables!$A:$D,2,FALSE)</f>
        <v>#N/A</v>
      </c>
      <c r="C326" s="175" t="e">
        <f>VLOOKUP(A326,Variables!$A:$D,4,FALSE)</f>
        <v>#N/A</v>
      </c>
      <c r="D326" s="26">
        <f>'Values-Valeurs'!B323</f>
        <v>0</v>
      </c>
      <c r="E326" s="26">
        <f>'Values-Valeurs'!C323</f>
        <v>0</v>
      </c>
      <c r="F326" s="26">
        <f>'Values-Valeurs'!D323</f>
        <v>0</v>
      </c>
      <c r="G326" s="26">
        <f>'Values-Valeurs'!E323</f>
        <v>0</v>
      </c>
      <c r="H326" s="16">
        <f t="shared" ref="H326:H389" si="40">D326+E326</f>
        <v>0</v>
      </c>
      <c r="I326" s="16">
        <f t="shared" ref="I326:I389" si="41">D326+E326+F326</f>
        <v>0</v>
      </c>
      <c r="J326" s="17" t="e">
        <f t="shared" ref="J326:J389" si="42">IF((COUNTA(D326)=0),0,(D326)/(D326+F326))</f>
        <v>#DIV/0!</v>
      </c>
      <c r="K326" s="17" t="e">
        <f t="shared" ref="K326:K389" si="43">IF((COUNTA(D326:E326)=0),0,(D326+E326)/(D326+E326+F326))</f>
        <v>#DIV/0!</v>
      </c>
      <c r="L326" s="18" t="e">
        <f>VLOOKUP(B326,'Tableau 6'!$A$2:$P$267,16,FALSE)</f>
        <v>#N/A</v>
      </c>
      <c r="M326" s="35" t="str">
        <f t="shared" ref="M326:M389" si="44">IF(I326=0,"",IF(L326="no data","",((IF(AND($H326&lt;=$I326,$H326&gt;=0),BINOMDIST($H326,$I326,L326/100,0),"")))))</f>
        <v/>
      </c>
      <c r="N326" s="35" t="str">
        <f t="shared" ref="N326:N389" si="45">IF(I326=0,"",(IF(AND(M326&lt;=0.05,K326*100&gt;L326),"Alert",IF(AND(M326&lt;=0.05,K326*100&lt;L326),"protective",""))))</f>
        <v/>
      </c>
      <c r="O326" s="36" t="e">
        <f>HLOOKUP($Q$1,'Tableau 6'!$A$2:$P$267,B326,FALSE)</f>
        <v>#REF!</v>
      </c>
      <c r="P326" s="35" t="str">
        <f t="shared" ref="P326:P389" si="46">IF(I326=0,"",IF(O326="no data","",(IF(AND($H326&lt;=$I326,$H326&gt;=0),BINOMDIST($H326,$I326,O326/100,0),""))))</f>
        <v/>
      </c>
      <c r="Q326" s="35" t="str">
        <f t="shared" ref="Q326:Q389" si="47">IF(I326=0,"",(IF(AND(P326&lt;=0.05,K326*100&gt;O326),"Alert",IF(AND(P326&lt;=0.05,K326*100&lt;O326),"protective",""))))</f>
        <v/>
      </c>
    </row>
    <row r="327" spans="1:17" s="126" customFormat="1" ht="14.25" customHeight="1">
      <c r="A327" s="143" t="str">
        <f>IF('Values-Valeurs'!A324="","",'Values-Valeurs'!A324)</f>
        <v/>
      </c>
      <c r="B327" s="123" t="e">
        <f>VLOOKUP(A327,Variables!$A:$D,2,FALSE)</f>
        <v>#N/A</v>
      </c>
      <c r="C327" s="175" t="e">
        <f>VLOOKUP(A327,Variables!$A:$D,4,FALSE)</f>
        <v>#N/A</v>
      </c>
      <c r="D327" s="26">
        <f>'Values-Valeurs'!B324</f>
        <v>0</v>
      </c>
      <c r="E327" s="26">
        <f>'Values-Valeurs'!C324</f>
        <v>0</v>
      </c>
      <c r="F327" s="26">
        <f>'Values-Valeurs'!D324</f>
        <v>0</v>
      </c>
      <c r="G327" s="26">
        <f>'Values-Valeurs'!E324</f>
        <v>0</v>
      </c>
      <c r="H327" s="16">
        <f t="shared" si="40"/>
        <v>0</v>
      </c>
      <c r="I327" s="16">
        <f t="shared" si="41"/>
        <v>0</v>
      </c>
      <c r="J327" s="17" t="e">
        <f t="shared" si="42"/>
        <v>#DIV/0!</v>
      </c>
      <c r="K327" s="17" t="e">
        <f t="shared" si="43"/>
        <v>#DIV/0!</v>
      </c>
      <c r="L327" s="18" t="e">
        <f>VLOOKUP(B327,'Tableau 6'!$A$2:$P$267,16,FALSE)</f>
        <v>#N/A</v>
      </c>
      <c r="M327" s="35" t="str">
        <f t="shared" si="44"/>
        <v/>
      </c>
      <c r="N327" s="35" t="str">
        <f t="shared" si="45"/>
        <v/>
      </c>
      <c r="O327" s="36" t="e">
        <f>HLOOKUP($Q$1,'Tableau 6'!$A$2:$P$267,B327,FALSE)</f>
        <v>#REF!</v>
      </c>
      <c r="P327" s="35" t="str">
        <f t="shared" si="46"/>
        <v/>
      </c>
      <c r="Q327" s="35" t="str">
        <f t="shared" si="47"/>
        <v/>
      </c>
    </row>
    <row r="328" spans="1:17" s="126" customFormat="1" ht="14.25" customHeight="1">
      <c r="A328" s="143" t="str">
        <f>IF('Values-Valeurs'!A325="","",'Values-Valeurs'!A325)</f>
        <v/>
      </c>
      <c r="B328" s="123" t="e">
        <f>VLOOKUP(A328,Variables!$A:$D,2,FALSE)</f>
        <v>#N/A</v>
      </c>
      <c r="C328" s="175" t="e">
        <f>VLOOKUP(A328,Variables!$A:$D,4,FALSE)</f>
        <v>#N/A</v>
      </c>
      <c r="D328" s="26">
        <f>'Values-Valeurs'!B325</f>
        <v>0</v>
      </c>
      <c r="E328" s="26">
        <f>'Values-Valeurs'!C325</f>
        <v>0</v>
      </c>
      <c r="F328" s="26">
        <f>'Values-Valeurs'!D325</f>
        <v>0</v>
      </c>
      <c r="G328" s="26">
        <f>'Values-Valeurs'!E325</f>
        <v>0</v>
      </c>
      <c r="H328" s="16">
        <f t="shared" si="40"/>
        <v>0</v>
      </c>
      <c r="I328" s="16">
        <f t="shared" si="41"/>
        <v>0</v>
      </c>
      <c r="J328" s="17" t="e">
        <f t="shared" si="42"/>
        <v>#DIV/0!</v>
      </c>
      <c r="K328" s="17" t="e">
        <f t="shared" si="43"/>
        <v>#DIV/0!</v>
      </c>
      <c r="L328" s="18" t="e">
        <f>VLOOKUP(B328,'Tableau 6'!$A$2:$P$267,16,FALSE)</f>
        <v>#N/A</v>
      </c>
      <c r="M328" s="35" t="str">
        <f t="shared" si="44"/>
        <v/>
      </c>
      <c r="N328" s="35" t="str">
        <f t="shared" si="45"/>
        <v/>
      </c>
      <c r="O328" s="36" t="e">
        <f>HLOOKUP($Q$1,'Tableau 6'!$A$2:$P$267,B328,FALSE)</f>
        <v>#REF!</v>
      </c>
      <c r="P328" s="35" t="str">
        <f t="shared" si="46"/>
        <v/>
      </c>
      <c r="Q328" s="35" t="str">
        <f t="shared" si="47"/>
        <v/>
      </c>
    </row>
    <row r="329" spans="1:17" s="126" customFormat="1" ht="14.25" customHeight="1">
      <c r="A329" s="143" t="str">
        <f>IF('Values-Valeurs'!A326="","",'Values-Valeurs'!A326)</f>
        <v/>
      </c>
      <c r="B329" s="123" t="e">
        <f>VLOOKUP(A329,Variables!$A:$D,2,FALSE)</f>
        <v>#N/A</v>
      </c>
      <c r="C329" s="175" t="e">
        <f>VLOOKUP(A329,Variables!$A:$D,4,FALSE)</f>
        <v>#N/A</v>
      </c>
      <c r="D329" s="26">
        <f>'Values-Valeurs'!B326</f>
        <v>0</v>
      </c>
      <c r="E329" s="26">
        <f>'Values-Valeurs'!C326</f>
        <v>0</v>
      </c>
      <c r="F329" s="26">
        <f>'Values-Valeurs'!D326</f>
        <v>0</v>
      </c>
      <c r="G329" s="26">
        <f>'Values-Valeurs'!E326</f>
        <v>0</v>
      </c>
      <c r="H329" s="16">
        <f t="shared" si="40"/>
        <v>0</v>
      </c>
      <c r="I329" s="16">
        <f t="shared" si="41"/>
        <v>0</v>
      </c>
      <c r="J329" s="17" t="e">
        <f t="shared" si="42"/>
        <v>#DIV/0!</v>
      </c>
      <c r="K329" s="17" t="e">
        <f t="shared" si="43"/>
        <v>#DIV/0!</v>
      </c>
      <c r="L329" s="18" t="e">
        <f>VLOOKUP(B329,'Tableau 6'!$A$2:$P$267,16,FALSE)</f>
        <v>#N/A</v>
      </c>
      <c r="M329" s="35" t="str">
        <f t="shared" si="44"/>
        <v/>
      </c>
      <c r="N329" s="35" t="str">
        <f t="shared" si="45"/>
        <v/>
      </c>
      <c r="O329" s="36" t="e">
        <f>HLOOKUP($Q$1,'Tableau 6'!$A$2:$P$267,B329,FALSE)</f>
        <v>#REF!</v>
      </c>
      <c r="P329" s="35" t="str">
        <f t="shared" si="46"/>
        <v/>
      </c>
      <c r="Q329" s="35" t="str">
        <f t="shared" si="47"/>
        <v/>
      </c>
    </row>
    <row r="330" spans="1:17" s="126" customFormat="1" ht="14.25" customHeight="1">
      <c r="A330" s="143" t="str">
        <f>IF('Values-Valeurs'!A327="","",'Values-Valeurs'!A327)</f>
        <v/>
      </c>
      <c r="B330" s="123" t="e">
        <f>VLOOKUP(A330,Variables!$A:$D,2,FALSE)</f>
        <v>#N/A</v>
      </c>
      <c r="C330" s="175" t="e">
        <f>VLOOKUP(A330,Variables!$A:$D,4,FALSE)</f>
        <v>#N/A</v>
      </c>
      <c r="D330" s="26">
        <f>'Values-Valeurs'!B327</f>
        <v>0</v>
      </c>
      <c r="E330" s="26">
        <f>'Values-Valeurs'!C327</f>
        <v>0</v>
      </c>
      <c r="F330" s="26">
        <f>'Values-Valeurs'!D327</f>
        <v>0</v>
      </c>
      <c r="G330" s="26">
        <f>'Values-Valeurs'!E327</f>
        <v>0</v>
      </c>
      <c r="H330" s="16">
        <f t="shared" si="40"/>
        <v>0</v>
      </c>
      <c r="I330" s="16">
        <f t="shared" si="41"/>
        <v>0</v>
      </c>
      <c r="J330" s="17" t="e">
        <f t="shared" si="42"/>
        <v>#DIV/0!</v>
      </c>
      <c r="K330" s="17" t="e">
        <f t="shared" si="43"/>
        <v>#DIV/0!</v>
      </c>
      <c r="L330" s="18" t="e">
        <f>VLOOKUP(B330,'Tableau 6'!$A$2:$P$267,16,FALSE)</f>
        <v>#N/A</v>
      </c>
      <c r="M330" s="35" t="str">
        <f t="shared" si="44"/>
        <v/>
      </c>
      <c r="N330" s="35" t="str">
        <f t="shared" si="45"/>
        <v/>
      </c>
      <c r="O330" s="36" t="e">
        <f>HLOOKUP($Q$1,'Tableau 6'!$A$2:$P$267,B330,FALSE)</f>
        <v>#REF!</v>
      </c>
      <c r="P330" s="35" t="str">
        <f t="shared" si="46"/>
        <v/>
      </c>
      <c r="Q330" s="35" t="str">
        <f t="shared" si="47"/>
        <v/>
      </c>
    </row>
    <row r="331" spans="1:17" s="126" customFormat="1" ht="14.25" customHeight="1">
      <c r="A331" s="143" t="str">
        <f>IF('Values-Valeurs'!A328="","",'Values-Valeurs'!A328)</f>
        <v/>
      </c>
      <c r="B331" s="123" t="e">
        <f>VLOOKUP(A331,Variables!$A:$D,2,FALSE)</f>
        <v>#N/A</v>
      </c>
      <c r="C331" s="175" t="e">
        <f>VLOOKUP(A331,Variables!$A:$D,4,FALSE)</f>
        <v>#N/A</v>
      </c>
      <c r="D331" s="26">
        <f>'Values-Valeurs'!B328</f>
        <v>0</v>
      </c>
      <c r="E331" s="26">
        <f>'Values-Valeurs'!C328</f>
        <v>0</v>
      </c>
      <c r="F331" s="26">
        <f>'Values-Valeurs'!D328</f>
        <v>0</v>
      </c>
      <c r="G331" s="26">
        <f>'Values-Valeurs'!E328</f>
        <v>0</v>
      </c>
      <c r="H331" s="16">
        <f t="shared" si="40"/>
        <v>0</v>
      </c>
      <c r="I331" s="16">
        <f t="shared" si="41"/>
        <v>0</v>
      </c>
      <c r="J331" s="17" t="e">
        <f t="shared" si="42"/>
        <v>#DIV/0!</v>
      </c>
      <c r="K331" s="17" t="e">
        <f t="shared" si="43"/>
        <v>#DIV/0!</v>
      </c>
      <c r="L331" s="18" t="e">
        <f>VLOOKUP(B331,'Tableau 6'!$A$2:$P$267,16,FALSE)</f>
        <v>#N/A</v>
      </c>
      <c r="M331" s="35" t="str">
        <f t="shared" si="44"/>
        <v/>
      </c>
      <c r="N331" s="35" t="str">
        <f t="shared" si="45"/>
        <v/>
      </c>
      <c r="O331" s="36" t="e">
        <f>HLOOKUP($Q$1,'Tableau 6'!$A$2:$P$267,B331,FALSE)</f>
        <v>#REF!</v>
      </c>
      <c r="P331" s="35" t="str">
        <f t="shared" si="46"/>
        <v/>
      </c>
      <c r="Q331" s="35" t="str">
        <f t="shared" si="47"/>
        <v/>
      </c>
    </row>
    <row r="332" spans="1:17" s="126" customFormat="1" ht="14.25" customHeight="1">
      <c r="A332" s="143" t="str">
        <f>IF('Values-Valeurs'!A329="","",'Values-Valeurs'!A329)</f>
        <v/>
      </c>
      <c r="B332" s="123" t="e">
        <f>VLOOKUP(A332,Variables!$A:$D,2,FALSE)</f>
        <v>#N/A</v>
      </c>
      <c r="C332" s="175" t="e">
        <f>VLOOKUP(A332,Variables!$A:$D,4,FALSE)</f>
        <v>#N/A</v>
      </c>
      <c r="D332" s="26">
        <f>'Values-Valeurs'!B329</f>
        <v>0</v>
      </c>
      <c r="E332" s="26">
        <f>'Values-Valeurs'!C329</f>
        <v>0</v>
      </c>
      <c r="F332" s="26">
        <f>'Values-Valeurs'!D329</f>
        <v>0</v>
      </c>
      <c r="G332" s="26">
        <f>'Values-Valeurs'!E329</f>
        <v>0</v>
      </c>
      <c r="H332" s="16">
        <f t="shared" si="40"/>
        <v>0</v>
      </c>
      <c r="I332" s="16">
        <f t="shared" si="41"/>
        <v>0</v>
      </c>
      <c r="J332" s="17" t="e">
        <f t="shared" si="42"/>
        <v>#DIV/0!</v>
      </c>
      <c r="K332" s="17" t="e">
        <f t="shared" si="43"/>
        <v>#DIV/0!</v>
      </c>
      <c r="L332" s="18" t="e">
        <f>VLOOKUP(B332,'Tableau 6'!$A$2:$P$267,16,FALSE)</f>
        <v>#N/A</v>
      </c>
      <c r="M332" s="35" t="str">
        <f t="shared" si="44"/>
        <v/>
      </c>
      <c r="N332" s="35" t="str">
        <f t="shared" si="45"/>
        <v/>
      </c>
      <c r="O332" s="36" t="e">
        <f>HLOOKUP($Q$1,'Tableau 6'!$A$2:$P$267,B332,FALSE)</f>
        <v>#REF!</v>
      </c>
      <c r="P332" s="35" t="str">
        <f t="shared" si="46"/>
        <v/>
      </c>
      <c r="Q332" s="35" t="str">
        <f t="shared" si="47"/>
        <v/>
      </c>
    </row>
    <row r="333" spans="1:17" s="126" customFormat="1" ht="14.25" customHeight="1">
      <c r="A333" s="143" t="str">
        <f>IF('Values-Valeurs'!A330="","",'Values-Valeurs'!A330)</f>
        <v/>
      </c>
      <c r="B333" s="123" t="e">
        <f>VLOOKUP(A333,Variables!$A:$D,2,FALSE)</f>
        <v>#N/A</v>
      </c>
      <c r="C333" s="175" t="e">
        <f>VLOOKUP(A333,Variables!$A:$D,4,FALSE)</f>
        <v>#N/A</v>
      </c>
      <c r="D333" s="26">
        <f>'Values-Valeurs'!B330</f>
        <v>0</v>
      </c>
      <c r="E333" s="26">
        <f>'Values-Valeurs'!C330</f>
        <v>0</v>
      </c>
      <c r="F333" s="26">
        <f>'Values-Valeurs'!D330</f>
        <v>0</v>
      </c>
      <c r="G333" s="26">
        <f>'Values-Valeurs'!E330</f>
        <v>0</v>
      </c>
      <c r="H333" s="16">
        <f t="shared" si="40"/>
        <v>0</v>
      </c>
      <c r="I333" s="16">
        <f t="shared" si="41"/>
        <v>0</v>
      </c>
      <c r="J333" s="17" t="e">
        <f t="shared" si="42"/>
        <v>#DIV/0!</v>
      </c>
      <c r="K333" s="17" t="e">
        <f t="shared" si="43"/>
        <v>#DIV/0!</v>
      </c>
      <c r="L333" s="18" t="e">
        <f>VLOOKUP(B333,'Tableau 6'!$A$2:$P$267,16,FALSE)</f>
        <v>#N/A</v>
      </c>
      <c r="M333" s="35" t="str">
        <f t="shared" si="44"/>
        <v/>
      </c>
      <c r="N333" s="35" t="str">
        <f t="shared" si="45"/>
        <v/>
      </c>
      <c r="O333" s="36" t="e">
        <f>HLOOKUP($Q$1,'Tableau 6'!$A$2:$P$267,B333,FALSE)</f>
        <v>#REF!</v>
      </c>
      <c r="P333" s="35" t="str">
        <f t="shared" si="46"/>
        <v/>
      </c>
      <c r="Q333" s="35" t="str">
        <f t="shared" si="47"/>
        <v/>
      </c>
    </row>
    <row r="334" spans="1:17" s="126" customFormat="1" ht="14.25" customHeight="1">
      <c r="A334" s="143" t="str">
        <f>IF('Values-Valeurs'!A331="","",'Values-Valeurs'!A331)</f>
        <v/>
      </c>
      <c r="B334" s="123" t="e">
        <f>VLOOKUP(A334,Variables!$A:$D,2,FALSE)</f>
        <v>#N/A</v>
      </c>
      <c r="C334" s="175" t="e">
        <f>VLOOKUP(A334,Variables!$A:$D,4,FALSE)</f>
        <v>#N/A</v>
      </c>
      <c r="D334" s="26">
        <f>'Values-Valeurs'!B331</f>
        <v>0</v>
      </c>
      <c r="E334" s="26">
        <f>'Values-Valeurs'!C331</f>
        <v>0</v>
      </c>
      <c r="F334" s="26">
        <f>'Values-Valeurs'!D331</f>
        <v>0</v>
      </c>
      <c r="G334" s="26">
        <f>'Values-Valeurs'!E331</f>
        <v>0</v>
      </c>
      <c r="H334" s="16">
        <f t="shared" si="40"/>
        <v>0</v>
      </c>
      <c r="I334" s="16">
        <f t="shared" si="41"/>
        <v>0</v>
      </c>
      <c r="J334" s="17" t="e">
        <f t="shared" si="42"/>
        <v>#DIV/0!</v>
      </c>
      <c r="K334" s="17" t="e">
        <f t="shared" si="43"/>
        <v>#DIV/0!</v>
      </c>
      <c r="L334" s="18" t="e">
        <f>VLOOKUP(B334,'Tableau 6'!$A$2:$P$267,16,FALSE)</f>
        <v>#N/A</v>
      </c>
      <c r="M334" s="35" t="str">
        <f t="shared" si="44"/>
        <v/>
      </c>
      <c r="N334" s="35" t="str">
        <f t="shared" si="45"/>
        <v/>
      </c>
      <c r="O334" s="36" t="e">
        <f>HLOOKUP($Q$1,'Tableau 6'!$A$2:$P$267,B334,FALSE)</f>
        <v>#REF!</v>
      </c>
      <c r="P334" s="35" t="str">
        <f t="shared" si="46"/>
        <v/>
      </c>
      <c r="Q334" s="35" t="str">
        <f t="shared" si="47"/>
        <v/>
      </c>
    </row>
    <row r="335" spans="1:17" s="126" customFormat="1" ht="14.25" customHeight="1">
      <c r="A335" s="143" t="str">
        <f>IF('Values-Valeurs'!A332="","",'Values-Valeurs'!A332)</f>
        <v/>
      </c>
      <c r="B335" s="123" t="e">
        <f>VLOOKUP(A335,Variables!$A:$D,2,FALSE)</f>
        <v>#N/A</v>
      </c>
      <c r="C335" s="175" t="e">
        <f>VLOOKUP(A335,Variables!$A:$D,4,FALSE)</f>
        <v>#N/A</v>
      </c>
      <c r="D335" s="26">
        <f>'Values-Valeurs'!B332</f>
        <v>0</v>
      </c>
      <c r="E335" s="26">
        <f>'Values-Valeurs'!C332</f>
        <v>0</v>
      </c>
      <c r="F335" s="26">
        <f>'Values-Valeurs'!D332</f>
        <v>0</v>
      </c>
      <c r="G335" s="26">
        <f>'Values-Valeurs'!E332</f>
        <v>0</v>
      </c>
      <c r="H335" s="16">
        <f t="shared" si="40"/>
        <v>0</v>
      </c>
      <c r="I335" s="16">
        <f t="shared" si="41"/>
        <v>0</v>
      </c>
      <c r="J335" s="17" t="e">
        <f t="shared" si="42"/>
        <v>#DIV/0!</v>
      </c>
      <c r="K335" s="17" t="e">
        <f t="shared" si="43"/>
        <v>#DIV/0!</v>
      </c>
      <c r="L335" s="18" t="e">
        <f>VLOOKUP(B335,'Tableau 6'!$A$2:$P$267,16,FALSE)</f>
        <v>#N/A</v>
      </c>
      <c r="M335" s="35" t="str">
        <f t="shared" si="44"/>
        <v/>
      </c>
      <c r="N335" s="35" t="str">
        <f t="shared" si="45"/>
        <v/>
      </c>
      <c r="O335" s="36" t="e">
        <f>HLOOKUP($Q$1,'Tableau 6'!$A$2:$P$267,B335,FALSE)</f>
        <v>#REF!</v>
      </c>
      <c r="P335" s="35" t="str">
        <f t="shared" si="46"/>
        <v/>
      </c>
      <c r="Q335" s="35" t="str">
        <f t="shared" si="47"/>
        <v/>
      </c>
    </row>
    <row r="336" spans="1:17" s="126" customFormat="1" ht="14.25" customHeight="1">
      <c r="A336" s="143" t="str">
        <f>IF('Values-Valeurs'!A333="","",'Values-Valeurs'!A333)</f>
        <v/>
      </c>
      <c r="B336" s="123" t="e">
        <f>VLOOKUP(A336,Variables!$A:$D,2,FALSE)</f>
        <v>#N/A</v>
      </c>
      <c r="C336" s="175" t="e">
        <f>VLOOKUP(A336,Variables!$A:$D,4,FALSE)</f>
        <v>#N/A</v>
      </c>
      <c r="D336" s="26">
        <f>'Values-Valeurs'!B333</f>
        <v>0</v>
      </c>
      <c r="E336" s="26">
        <f>'Values-Valeurs'!C333</f>
        <v>0</v>
      </c>
      <c r="F336" s="26">
        <f>'Values-Valeurs'!D333</f>
        <v>0</v>
      </c>
      <c r="G336" s="26">
        <f>'Values-Valeurs'!E333</f>
        <v>0</v>
      </c>
      <c r="H336" s="16">
        <f t="shared" si="40"/>
        <v>0</v>
      </c>
      <c r="I336" s="16">
        <f t="shared" si="41"/>
        <v>0</v>
      </c>
      <c r="J336" s="17" t="e">
        <f t="shared" si="42"/>
        <v>#DIV/0!</v>
      </c>
      <c r="K336" s="17" t="e">
        <f t="shared" si="43"/>
        <v>#DIV/0!</v>
      </c>
      <c r="L336" s="18" t="e">
        <f>VLOOKUP(B336,'Tableau 6'!$A$2:$P$267,16,FALSE)</f>
        <v>#N/A</v>
      </c>
      <c r="M336" s="35" t="str">
        <f t="shared" si="44"/>
        <v/>
      </c>
      <c r="N336" s="35" t="str">
        <f t="shared" si="45"/>
        <v/>
      </c>
      <c r="O336" s="36" t="e">
        <f>HLOOKUP($Q$1,'Tableau 6'!$A$2:$P$267,B336,FALSE)</f>
        <v>#REF!</v>
      </c>
      <c r="P336" s="35" t="str">
        <f t="shared" si="46"/>
        <v/>
      </c>
      <c r="Q336" s="35" t="str">
        <f t="shared" si="47"/>
        <v/>
      </c>
    </row>
    <row r="337" spans="1:17" s="126" customFormat="1" ht="14.25" customHeight="1">
      <c r="A337" s="143" t="str">
        <f>IF('Values-Valeurs'!A334="","",'Values-Valeurs'!A334)</f>
        <v/>
      </c>
      <c r="B337" s="123" t="e">
        <f>VLOOKUP(A337,Variables!$A:$D,2,FALSE)</f>
        <v>#N/A</v>
      </c>
      <c r="C337" s="175" t="e">
        <f>VLOOKUP(A337,Variables!$A:$D,4,FALSE)</f>
        <v>#N/A</v>
      </c>
      <c r="D337" s="26">
        <f>'Values-Valeurs'!B334</f>
        <v>0</v>
      </c>
      <c r="E337" s="26">
        <f>'Values-Valeurs'!C334</f>
        <v>0</v>
      </c>
      <c r="F337" s="26">
        <f>'Values-Valeurs'!D334</f>
        <v>0</v>
      </c>
      <c r="G337" s="26">
        <f>'Values-Valeurs'!E334</f>
        <v>0</v>
      </c>
      <c r="H337" s="16">
        <f t="shared" si="40"/>
        <v>0</v>
      </c>
      <c r="I337" s="16">
        <f t="shared" si="41"/>
        <v>0</v>
      </c>
      <c r="J337" s="17" t="e">
        <f t="shared" si="42"/>
        <v>#DIV/0!</v>
      </c>
      <c r="K337" s="17" t="e">
        <f t="shared" si="43"/>
        <v>#DIV/0!</v>
      </c>
      <c r="L337" s="18" t="e">
        <f>VLOOKUP(B337,'Tableau 6'!$A$2:$P$267,16,FALSE)</f>
        <v>#N/A</v>
      </c>
      <c r="M337" s="35" t="str">
        <f t="shared" si="44"/>
        <v/>
      </c>
      <c r="N337" s="35" t="str">
        <f t="shared" si="45"/>
        <v/>
      </c>
      <c r="O337" s="36" t="e">
        <f>HLOOKUP($Q$1,'Tableau 6'!$A$2:$P$267,B337,FALSE)</f>
        <v>#REF!</v>
      </c>
      <c r="P337" s="35" t="str">
        <f t="shared" si="46"/>
        <v/>
      </c>
      <c r="Q337" s="35" t="str">
        <f t="shared" si="47"/>
        <v/>
      </c>
    </row>
    <row r="338" spans="1:17" s="126" customFormat="1" ht="14.25" customHeight="1">
      <c r="A338" s="143" t="str">
        <f>IF('Values-Valeurs'!A335="","",'Values-Valeurs'!A335)</f>
        <v/>
      </c>
      <c r="B338" s="123" t="e">
        <f>VLOOKUP(A338,Variables!$A:$D,2,FALSE)</f>
        <v>#N/A</v>
      </c>
      <c r="C338" s="175" t="e">
        <f>VLOOKUP(A338,Variables!$A:$D,4,FALSE)</f>
        <v>#N/A</v>
      </c>
      <c r="D338" s="26">
        <f>'Values-Valeurs'!B335</f>
        <v>0</v>
      </c>
      <c r="E338" s="26">
        <f>'Values-Valeurs'!C335</f>
        <v>0</v>
      </c>
      <c r="F338" s="26">
        <f>'Values-Valeurs'!D335</f>
        <v>0</v>
      </c>
      <c r="G338" s="26">
        <f>'Values-Valeurs'!E335</f>
        <v>0</v>
      </c>
      <c r="H338" s="16">
        <f t="shared" si="40"/>
        <v>0</v>
      </c>
      <c r="I338" s="16">
        <f t="shared" si="41"/>
        <v>0</v>
      </c>
      <c r="J338" s="17" t="e">
        <f t="shared" si="42"/>
        <v>#DIV/0!</v>
      </c>
      <c r="K338" s="17" t="e">
        <f t="shared" si="43"/>
        <v>#DIV/0!</v>
      </c>
      <c r="L338" s="18" t="e">
        <f>VLOOKUP(B338,'Tableau 6'!$A$2:$P$267,16,FALSE)</f>
        <v>#N/A</v>
      </c>
      <c r="M338" s="35" t="str">
        <f t="shared" si="44"/>
        <v/>
      </c>
      <c r="N338" s="35" t="str">
        <f t="shared" si="45"/>
        <v/>
      </c>
      <c r="O338" s="36" t="e">
        <f>HLOOKUP($Q$1,'Tableau 6'!$A$2:$P$267,B338,FALSE)</f>
        <v>#REF!</v>
      </c>
      <c r="P338" s="35" t="str">
        <f t="shared" si="46"/>
        <v/>
      </c>
      <c r="Q338" s="35" t="str">
        <f t="shared" si="47"/>
        <v/>
      </c>
    </row>
    <row r="339" spans="1:17" s="126" customFormat="1" ht="14.25" customHeight="1">
      <c r="A339" s="143" t="str">
        <f>IF('Values-Valeurs'!A336="","",'Values-Valeurs'!A336)</f>
        <v/>
      </c>
      <c r="B339" s="123" t="e">
        <f>VLOOKUP(A339,Variables!$A:$D,2,FALSE)</f>
        <v>#N/A</v>
      </c>
      <c r="C339" s="175" t="e">
        <f>VLOOKUP(A339,Variables!$A:$D,4,FALSE)</f>
        <v>#N/A</v>
      </c>
      <c r="D339" s="26">
        <f>'Values-Valeurs'!B336</f>
        <v>0</v>
      </c>
      <c r="E339" s="26">
        <f>'Values-Valeurs'!C336</f>
        <v>0</v>
      </c>
      <c r="F339" s="26">
        <f>'Values-Valeurs'!D336</f>
        <v>0</v>
      </c>
      <c r="G339" s="26">
        <f>'Values-Valeurs'!E336</f>
        <v>0</v>
      </c>
      <c r="H339" s="16">
        <f t="shared" si="40"/>
        <v>0</v>
      </c>
      <c r="I339" s="16">
        <f t="shared" si="41"/>
        <v>0</v>
      </c>
      <c r="J339" s="17" t="e">
        <f t="shared" si="42"/>
        <v>#DIV/0!</v>
      </c>
      <c r="K339" s="17" t="e">
        <f t="shared" si="43"/>
        <v>#DIV/0!</v>
      </c>
      <c r="L339" s="18" t="e">
        <f>VLOOKUP(B339,'Tableau 6'!$A$2:$P$267,16,FALSE)</f>
        <v>#N/A</v>
      </c>
      <c r="M339" s="35" t="str">
        <f t="shared" si="44"/>
        <v/>
      </c>
      <c r="N339" s="35" t="str">
        <f t="shared" si="45"/>
        <v/>
      </c>
      <c r="O339" s="36" t="e">
        <f>HLOOKUP($Q$1,'Tableau 6'!$A$2:$P$267,B339,FALSE)</f>
        <v>#REF!</v>
      </c>
      <c r="P339" s="35" t="str">
        <f t="shared" si="46"/>
        <v/>
      </c>
      <c r="Q339" s="35" t="str">
        <f t="shared" si="47"/>
        <v/>
      </c>
    </row>
    <row r="340" spans="1:17" s="126" customFormat="1" ht="14.25" customHeight="1">
      <c r="A340" s="143" t="str">
        <f>IF('Values-Valeurs'!A337="","",'Values-Valeurs'!A337)</f>
        <v/>
      </c>
      <c r="B340" s="123" t="e">
        <f>VLOOKUP(A340,Variables!$A:$D,2,FALSE)</f>
        <v>#N/A</v>
      </c>
      <c r="C340" s="175" t="e">
        <f>VLOOKUP(A340,Variables!$A:$D,4,FALSE)</f>
        <v>#N/A</v>
      </c>
      <c r="D340" s="26">
        <f>'Values-Valeurs'!B337</f>
        <v>0</v>
      </c>
      <c r="E340" s="26">
        <f>'Values-Valeurs'!C337</f>
        <v>0</v>
      </c>
      <c r="F340" s="26">
        <f>'Values-Valeurs'!D337</f>
        <v>0</v>
      </c>
      <c r="G340" s="26">
        <f>'Values-Valeurs'!E337</f>
        <v>0</v>
      </c>
      <c r="H340" s="16">
        <f t="shared" si="40"/>
        <v>0</v>
      </c>
      <c r="I340" s="16">
        <f t="shared" si="41"/>
        <v>0</v>
      </c>
      <c r="J340" s="17" t="e">
        <f t="shared" si="42"/>
        <v>#DIV/0!</v>
      </c>
      <c r="K340" s="17" t="e">
        <f t="shared" si="43"/>
        <v>#DIV/0!</v>
      </c>
      <c r="L340" s="18" t="e">
        <f>VLOOKUP(B340,'Tableau 6'!$A$2:$P$267,16,FALSE)</f>
        <v>#N/A</v>
      </c>
      <c r="M340" s="35" t="str">
        <f t="shared" si="44"/>
        <v/>
      </c>
      <c r="N340" s="35" t="str">
        <f t="shared" si="45"/>
        <v/>
      </c>
      <c r="O340" s="36" t="e">
        <f>HLOOKUP($Q$1,'Tableau 6'!$A$2:$P$267,B340,FALSE)</f>
        <v>#REF!</v>
      </c>
      <c r="P340" s="35" t="str">
        <f t="shared" si="46"/>
        <v/>
      </c>
      <c r="Q340" s="35" t="str">
        <f t="shared" si="47"/>
        <v/>
      </c>
    </row>
    <row r="341" spans="1:17" s="126" customFormat="1" ht="14.25" customHeight="1">
      <c r="A341" s="143" t="str">
        <f>IF('Values-Valeurs'!A338="","",'Values-Valeurs'!A338)</f>
        <v/>
      </c>
      <c r="B341" s="123" t="e">
        <f>VLOOKUP(A341,Variables!$A:$D,2,FALSE)</f>
        <v>#N/A</v>
      </c>
      <c r="C341" s="175" t="e">
        <f>VLOOKUP(A341,Variables!$A:$D,4,FALSE)</f>
        <v>#N/A</v>
      </c>
      <c r="D341" s="26">
        <f>'Values-Valeurs'!B338</f>
        <v>0</v>
      </c>
      <c r="E341" s="26">
        <f>'Values-Valeurs'!C338</f>
        <v>0</v>
      </c>
      <c r="F341" s="26">
        <f>'Values-Valeurs'!D338</f>
        <v>0</v>
      </c>
      <c r="G341" s="26">
        <f>'Values-Valeurs'!E338</f>
        <v>0</v>
      </c>
      <c r="H341" s="16">
        <f t="shared" si="40"/>
        <v>0</v>
      </c>
      <c r="I341" s="16">
        <f t="shared" si="41"/>
        <v>0</v>
      </c>
      <c r="J341" s="17" t="e">
        <f t="shared" si="42"/>
        <v>#DIV/0!</v>
      </c>
      <c r="K341" s="17" t="e">
        <f t="shared" si="43"/>
        <v>#DIV/0!</v>
      </c>
      <c r="L341" s="18" t="e">
        <f>VLOOKUP(B341,'Tableau 6'!$A$2:$P$267,16,FALSE)</f>
        <v>#N/A</v>
      </c>
      <c r="M341" s="35" t="str">
        <f t="shared" si="44"/>
        <v/>
      </c>
      <c r="N341" s="35" t="str">
        <f t="shared" si="45"/>
        <v/>
      </c>
      <c r="O341" s="36" t="e">
        <f>HLOOKUP($Q$1,'Tableau 6'!$A$2:$P$267,B341,FALSE)</f>
        <v>#REF!</v>
      </c>
      <c r="P341" s="35" t="str">
        <f t="shared" si="46"/>
        <v/>
      </c>
      <c r="Q341" s="35" t="str">
        <f t="shared" si="47"/>
        <v/>
      </c>
    </row>
    <row r="342" spans="1:17" s="126" customFormat="1" ht="14.25" customHeight="1">
      <c r="A342" s="143" t="str">
        <f>IF('Values-Valeurs'!A339="","",'Values-Valeurs'!A339)</f>
        <v/>
      </c>
      <c r="B342" s="123" t="e">
        <f>VLOOKUP(A342,Variables!$A:$D,2,FALSE)</f>
        <v>#N/A</v>
      </c>
      <c r="C342" s="175" t="e">
        <f>VLOOKUP(A342,Variables!$A:$D,4,FALSE)</f>
        <v>#N/A</v>
      </c>
      <c r="D342" s="26">
        <f>'Values-Valeurs'!B339</f>
        <v>0</v>
      </c>
      <c r="E342" s="26">
        <f>'Values-Valeurs'!C339</f>
        <v>0</v>
      </c>
      <c r="F342" s="26">
        <f>'Values-Valeurs'!D339</f>
        <v>0</v>
      </c>
      <c r="G342" s="26">
        <f>'Values-Valeurs'!E339</f>
        <v>0</v>
      </c>
      <c r="H342" s="16">
        <f t="shared" si="40"/>
        <v>0</v>
      </c>
      <c r="I342" s="16">
        <f t="shared" si="41"/>
        <v>0</v>
      </c>
      <c r="J342" s="17" t="e">
        <f t="shared" si="42"/>
        <v>#DIV/0!</v>
      </c>
      <c r="K342" s="17" t="e">
        <f t="shared" si="43"/>
        <v>#DIV/0!</v>
      </c>
      <c r="L342" s="18" t="e">
        <f>VLOOKUP(B342,'Tableau 6'!$A$2:$P$267,16,FALSE)</f>
        <v>#N/A</v>
      </c>
      <c r="M342" s="35" t="str">
        <f t="shared" si="44"/>
        <v/>
      </c>
      <c r="N342" s="35" t="str">
        <f t="shared" si="45"/>
        <v/>
      </c>
      <c r="O342" s="36" t="e">
        <f>HLOOKUP($Q$1,'Tableau 6'!$A$2:$P$267,B342,FALSE)</f>
        <v>#REF!</v>
      </c>
      <c r="P342" s="35" t="str">
        <f t="shared" si="46"/>
        <v/>
      </c>
      <c r="Q342" s="35" t="str">
        <f t="shared" si="47"/>
        <v/>
      </c>
    </row>
    <row r="343" spans="1:17" s="126" customFormat="1" ht="14.25" customHeight="1">
      <c r="A343" s="143" t="str">
        <f>IF('Values-Valeurs'!A340="","",'Values-Valeurs'!A340)</f>
        <v/>
      </c>
      <c r="B343" s="123" t="e">
        <f>VLOOKUP(A343,Variables!$A:$D,2,FALSE)</f>
        <v>#N/A</v>
      </c>
      <c r="C343" s="175" t="e">
        <f>VLOOKUP(A343,Variables!$A:$D,4,FALSE)</f>
        <v>#N/A</v>
      </c>
      <c r="D343" s="26">
        <f>'Values-Valeurs'!B340</f>
        <v>0</v>
      </c>
      <c r="E343" s="26">
        <f>'Values-Valeurs'!C340</f>
        <v>0</v>
      </c>
      <c r="F343" s="26">
        <f>'Values-Valeurs'!D340</f>
        <v>0</v>
      </c>
      <c r="G343" s="26">
        <f>'Values-Valeurs'!E340</f>
        <v>0</v>
      </c>
      <c r="H343" s="16">
        <f t="shared" si="40"/>
        <v>0</v>
      </c>
      <c r="I343" s="16">
        <f t="shared" si="41"/>
        <v>0</v>
      </c>
      <c r="J343" s="17" t="e">
        <f t="shared" si="42"/>
        <v>#DIV/0!</v>
      </c>
      <c r="K343" s="17" t="e">
        <f t="shared" si="43"/>
        <v>#DIV/0!</v>
      </c>
      <c r="L343" s="18" t="e">
        <f>VLOOKUP(B343,'Tableau 6'!$A$2:$P$267,16,FALSE)</f>
        <v>#N/A</v>
      </c>
      <c r="M343" s="35" t="str">
        <f t="shared" si="44"/>
        <v/>
      </c>
      <c r="N343" s="35" t="str">
        <f t="shared" si="45"/>
        <v/>
      </c>
      <c r="O343" s="36" t="e">
        <f>HLOOKUP($Q$1,'Tableau 6'!$A$2:$P$267,B343,FALSE)</f>
        <v>#REF!</v>
      </c>
      <c r="P343" s="35" t="str">
        <f t="shared" si="46"/>
        <v/>
      </c>
      <c r="Q343" s="35" t="str">
        <f t="shared" si="47"/>
        <v/>
      </c>
    </row>
    <row r="344" spans="1:17" s="126" customFormat="1" ht="14.25" customHeight="1">
      <c r="A344" s="143" t="str">
        <f>IF('Values-Valeurs'!A341="","",'Values-Valeurs'!A341)</f>
        <v/>
      </c>
      <c r="B344" s="123" t="e">
        <f>VLOOKUP(A344,Variables!$A:$D,2,FALSE)</f>
        <v>#N/A</v>
      </c>
      <c r="C344" s="175" t="e">
        <f>VLOOKUP(A344,Variables!$A:$D,4,FALSE)</f>
        <v>#N/A</v>
      </c>
      <c r="D344" s="26">
        <f>'Values-Valeurs'!B341</f>
        <v>0</v>
      </c>
      <c r="E344" s="26">
        <f>'Values-Valeurs'!C341</f>
        <v>0</v>
      </c>
      <c r="F344" s="26">
        <f>'Values-Valeurs'!D341</f>
        <v>0</v>
      </c>
      <c r="G344" s="26">
        <f>'Values-Valeurs'!E341</f>
        <v>0</v>
      </c>
      <c r="H344" s="16">
        <f t="shared" si="40"/>
        <v>0</v>
      </c>
      <c r="I344" s="16">
        <f t="shared" si="41"/>
        <v>0</v>
      </c>
      <c r="J344" s="17" t="e">
        <f t="shared" si="42"/>
        <v>#DIV/0!</v>
      </c>
      <c r="K344" s="17" t="e">
        <f t="shared" si="43"/>
        <v>#DIV/0!</v>
      </c>
      <c r="L344" s="18" t="e">
        <f>VLOOKUP(B344,'Tableau 6'!$A$2:$P$267,16,FALSE)</f>
        <v>#N/A</v>
      </c>
      <c r="M344" s="35" t="str">
        <f t="shared" si="44"/>
        <v/>
      </c>
      <c r="N344" s="35" t="str">
        <f t="shared" si="45"/>
        <v/>
      </c>
      <c r="O344" s="36" t="e">
        <f>HLOOKUP($Q$1,'Tableau 6'!$A$2:$P$267,B344,FALSE)</f>
        <v>#REF!</v>
      </c>
      <c r="P344" s="35" t="str">
        <f t="shared" si="46"/>
        <v/>
      </c>
      <c r="Q344" s="35" t="str">
        <f t="shared" si="47"/>
        <v/>
      </c>
    </row>
    <row r="345" spans="1:17" s="126" customFormat="1" ht="14.25" customHeight="1">
      <c r="A345" s="143" t="str">
        <f>IF('Values-Valeurs'!A342="","",'Values-Valeurs'!A342)</f>
        <v/>
      </c>
      <c r="B345" s="123" t="e">
        <f>VLOOKUP(A345,Variables!$A:$D,2,FALSE)</f>
        <v>#N/A</v>
      </c>
      <c r="C345" s="175" t="e">
        <f>VLOOKUP(A345,Variables!$A:$D,4,FALSE)</f>
        <v>#N/A</v>
      </c>
      <c r="D345" s="26">
        <f>'Values-Valeurs'!B342</f>
        <v>0</v>
      </c>
      <c r="E345" s="26">
        <f>'Values-Valeurs'!C342</f>
        <v>0</v>
      </c>
      <c r="F345" s="26">
        <f>'Values-Valeurs'!D342</f>
        <v>0</v>
      </c>
      <c r="G345" s="26">
        <f>'Values-Valeurs'!E342</f>
        <v>0</v>
      </c>
      <c r="H345" s="16">
        <f t="shared" si="40"/>
        <v>0</v>
      </c>
      <c r="I345" s="16">
        <f t="shared" si="41"/>
        <v>0</v>
      </c>
      <c r="J345" s="17" t="e">
        <f t="shared" si="42"/>
        <v>#DIV/0!</v>
      </c>
      <c r="K345" s="17" t="e">
        <f t="shared" si="43"/>
        <v>#DIV/0!</v>
      </c>
      <c r="L345" s="18" t="e">
        <f>VLOOKUP(B345,'Tableau 6'!$A$2:$P$267,16,FALSE)</f>
        <v>#N/A</v>
      </c>
      <c r="M345" s="35" t="str">
        <f t="shared" si="44"/>
        <v/>
      </c>
      <c r="N345" s="35" t="str">
        <f t="shared" si="45"/>
        <v/>
      </c>
      <c r="O345" s="36" t="e">
        <f>HLOOKUP($Q$1,'Tableau 6'!$A$2:$P$267,B345,FALSE)</f>
        <v>#REF!</v>
      </c>
      <c r="P345" s="35" t="str">
        <f t="shared" si="46"/>
        <v/>
      </c>
      <c r="Q345" s="35" t="str">
        <f t="shared" si="47"/>
        <v/>
      </c>
    </row>
    <row r="346" spans="1:17" s="126" customFormat="1" ht="14.25" customHeight="1">
      <c r="A346" s="143" t="str">
        <f>IF('Values-Valeurs'!A343="","",'Values-Valeurs'!A343)</f>
        <v/>
      </c>
      <c r="B346" s="123" t="e">
        <f>VLOOKUP(A346,Variables!$A:$D,2,FALSE)</f>
        <v>#N/A</v>
      </c>
      <c r="C346" s="175" t="e">
        <f>VLOOKUP(A346,Variables!$A:$D,4,FALSE)</f>
        <v>#N/A</v>
      </c>
      <c r="D346" s="26">
        <f>'Values-Valeurs'!B343</f>
        <v>0</v>
      </c>
      <c r="E346" s="26">
        <f>'Values-Valeurs'!C343</f>
        <v>0</v>
      </c>
      <c r="F346" s="26">
        <f>'Values-Valeurs'!D343</f>
        <v>0</v>
      </c>
      <c r="G346" s="26">
        <f>'Values-Valeurs'!E343</f>
        <v>0</v>
      </c>
      <c r="H346" s="16">
        <f t="shared" si="40"/>
        <v>0</v>
      </c>
      <c r="I346" s="16">
        <f t="shared" si="41"/>
        <v>0</v>
      </c>
      <c r="J346" s="17" t="e">
        <f t="shared" si="42"/>
        <v>#DIV/0!</v>
      </c>
      <c r="K346" s="17" t="e">
        <f t="shared" si="43"/>
        <v>#DIV/0!</v>
      </c>
      <c r="L346" s="18" t="e">
        <f>VLOOKUP(B346,'Tableau 6'!$A$2:$P$267,16,FALSE)</f>
        <v>#N/A</v>
      </c>
      <c r="M346" s="35" t="str">
        <f t="shared" si="44"/>
        <v/>
      </c>
      <c r="N346" s="35" t="str">
        <f t="shared" si="45"/>
        <v/>
      </c>
      <c r="O346" s="36" t="e">
        <f>HLOOKUP($Q$1,'Tableau 6'!$A$2:$P$267,B346,FALSE)</f>
        <v>#REF!</v>
      </c>
      <c r="P346" s="35" t="str">
        <f t="shared" si="46"/>
        <v/>
      </c>
      <c r="Q346" s="35" t="str">
        <f t="shared" si="47"/>
        <v/>
      </c>
    </row>
    <row r="347" spans="1:17" s="126" customFormat="1" ht="14.25" customHeight="1">
      <c r="A347" s="143" t="str">
        <f>IF('Values-Valeurs'!A344="","",'Values-Valeurs'!A344)</f>
        <v/>
      </c>
      <c r="B347" s="123" t="e">
        <f>VLOOKUP(A347,Variables!$A:$D,2,FALSE)</f>
        <v>#N/A</v>
      </c>
      <c r="C347" s="175" t="e">
        <f>VLOOKUP(A347,Variables!$A:$D,4,FALSE)</f>
        <v>#N/A</v>
      </c>
      <c r="D347" s="26">
        <f>'Values-Valeurs'!B344</f>
        <v>0</v>
      </c>
      <c r="E347" s="26">
        <f>'Values-Valeurs'!C344</f>
        <v>0</v>
      </c>
      <c r="F347" s="26">
        <f>'Values-Valeurs'!D344</f>
        <v>0</v>
      </c>
      <c r="G347" s="26">
        <f>'Values-Valeurs'!E344</f>
        <v>0</v>
      </c>
      <c r="H347" s="16">
        <f t="shared" si="40"/>
        <v>0</v>
      </c>
      <c r="I347" s="16">
        <f t="shared" si="41"/>
        <v>0</v>
      </c>
      <c r="J347" s="17" t="e">
        <f t="shared" si="42"/>
        <v>#DIV/0!</v>
      </c>
      <c r="K347" s="17" t="e">
        <f t="shared" si="43"/>
        <v>#DIV/0!</v>
      </c>
      <c r="L347" s="18" t="e">
        <f>VLOOKUP(B347,'Tableau 6'!$A$2:$P$267,16,FALSE)</f>
        <v>#N/A</v>
      </c>
      <c r="M347" s="35" t="str">
        <f t="shared" si="44"/>
        <v/>
      </c>
      <c r="N347" s="35" t="str">
        <f t="shared" si="45"/>
        <v/>
      </c>
      <c r="O347" s="36" t="e">
        <f>HLOOKUP($Q$1,'Tableau 6'!$A$2:$P$267,B347,FALSE)</f>
        <v>#REF!</v>
      </c>
      <c r="P347" s="35" t="str">
        <f t="shared" si="46"/>
        <v/>
      </c>
      <c r="Q347" s="35" t="str">
        <f t="shared" si="47"/>
        <v/>
      </c>
    </row>
    <row r="348" spans="1:17" s="126" customFormat="1" ht="14.25" customHeight="1">
      <c r="A348" s="143" t="str">
        <f>IF('Values-Valeurs'!A345="","",'Values-Valeurs'!A345)</f>
        <v/>
      </c>
      <c r="B348" s="123" t="e">
        <f>VLOOKUP(A348,Variables!$A:$D,2,FALSE)</f>
        <v>#N/A</v>
      </c>
      <c r="C348" s="175" t="e">
        <f>VLOOKUP(A348,Variables!$A:$D,4,FALSE)</f>
        <v>#N/A</v>
      </c>
      <c r="D348" s="26">
        <f>'Values-Valeurs'!B345</f>
        <v>0</v>
      </c>
      <c r="E348" s="26">
        <f>'Values-Valeurs'!C345</f>
        <v>0</v>
      </c>
      <c r="F348" s="26">
        <f>'Values-Valeurs'!D345</f>
        <v>0</v>
      </c>
      <c r="G348" s="26">
        <f>'Values-Valeurs'!E345</f>
        <v>0</v>
      </c>
      <c r="H348" s="16">
        <f t="shared" si="40"/>
        <v>0</v>
      </c>
      <c r="I348" s="16">
        <f t="shared" si="41"/>
        <v>0</v>
      </c>
      <c r="J348" s="17" t="e">
        <f t="shared" si="42"/>
        <v>#DIV/0!</v>
      </c>
      <c r="K348" s="17" t="e">
        <f t="shared" si="43"/>
        <v>#DIV/0!</v>
      </c>
      <c r="L348" s="18" t="e">
        <f>VLOOKUP(B348,'Tableau 6'!$A$2:$P$267,16,FALSE)</f>
        <v>#N/A</v>
      </c>
      <c r="M348" s="35" t="str">
        <f t="shared" si="44"/>
        <v/>
      </c>
      <c r="N348" s="35" t="str">
        <f t="shared" si="45"/>
        <v/>
      </c>
      <c r="O348" s="36" t="e">
        <f>HLOOKUP($Q$1,'Tableau 6'!$A$2:$P$267,B348,FALSE)</f>
        <v>#REF!</v>
      </c>
      <c r="P348" s="35" t="str">
        <f t="shared" si="46"/>
        <v/>
      </c>
      <c r="Q348" s="35" t="str">
        <f t="shared" si="47"/>
        <v/>
      </c>
    </row>
    <row r="349" spans="1:17" s="126" customFormat="1" ht="14.25" customHeight="1">
      <c r="A349" s="143" t="str">
        <f>IF('Values-Valeurs'!A346="","",'Values-Valeurs'!A346)</f>
        <v/>
      </c>
      <c r="B349" s="123" t="e">
        <f>VLOOKUP(A349,Variables!$A:$D,2,FALSE)</f>
        <v>#N/A</v>
      </c>
      <c r="C349" s="175" t="e">
        <f>VLOOKUP(A349,Variables!$A:$D,4,FALSE)</f>
        <v>#N/A</v>
      </c>
      <c r="D349" s="26">
        <f>'Values-Valeurs'!B346</f>
        <v>0</v>
      </c>
      <c r="E349" s="26">
        <f>'Values-Valeurs'!C346</f>
        <v>0</v>
      </c>
      <c r="F349" s="26">
        <f>'Values-Valeurs'!D346</f>
        <v>0</v>
      </c>
      <c r="G349" s="26">
        <f>'Values-Valeurs'!E346</f>
        <v>0</v>
      </c>
      <c r="H349" s="16">
        <f t="shared" si="40"/>
        <v>0</v>
      </c>
      <c r="I349" s="16">
        <f t="shared" si="41"/>
        <v>0</v>
      </c>
      <c r="J349" s="17" t="e">
        <f t="shared" si="42"/>
        <v>#DIV/0!</v>
      </c>
      <c r="K349" s="17" t="e">
        <f t="shared" si="43"/>
        <v>#DIV/0!</v>
      </c>
      <c r="L349" s="18" t="e">
        <f>VLOOKUP(B349,'Tableau 6'!$A$2:$P$267,16,FALSE)</f>
        <v>#N/A</v>
      </c>
      <c r="M349" s="35" t="str">
        <f t="shared" si="44"/>
        <v/>
      </c>
      <c r="N349" s="35" t="str">
        <f t="shared" si="45"/>
        <v/>
      </c>
      <c r="O349" s="36" t="e">
        <f>HLOOKUP($Q$1,'Tableau 6'!$A$2:$P$267,B349,FALSE)</f>
        <v>#REF!</v>
      </c>
      <c r="P349" s="35" t="str">
        <f t="shared" si="46"/>
        <v/>
      </c>
      <c r="Q349" s="35" t="str">
        <f t="shared" si="47"/>
        <v/>
      </c>
    </row>
    <row r="350" spans="1:17" s="126" customFormat="1" ht="14.25" customHeight="1">
      <c r="A350" s="143" t="str">
        <f>IF('Values-Valeurs'!A347="","",'Values-Valeurs'!A347)</f>
        <v/>
      </c>
      <c r="B350" s="123" t="e">
        <f>VLOOKUP(A350,Variables!$A:$D,2,FALSE)</f>
        <v>#N/A</v>
      </c>
      <c r="C350" s="175" t="e">
        <f>VLOOKUP(A350,Variables!$A:$D,4,FALSE)</f>
        <v>#N/A</v>
      </c>
      <c r="D350" s="26">
        <f>'Values-Valeurs'!B347</f>
        <v>0</v>
      </c>
      <c r="E350" s="26">
        <f>'Values-Valeurs'!C347</f>
        <v>0</v>
      </c>
      <c r="F350" s="26">
        <f>'Values-Valeurs'!D347</f>
        <v>0</v>
      </c>
      <c r="G350" s="26">
        <f>'Values-Valeurs'!E347</f>
        <v>0</v>
      </c>
      <c r="H350" s="16">
        <f t="shared" si="40"/>
        <v>0</v>
      </c>
      <c r="I350" s="16">
        <f t="shared" si="41"/>
        <v>0</v>
      </c>
      <c r="J350" s="17" t="e">
        <f t="shared" si="42"/>
        <v>#DIV/0!</v>
      </c>
      <c r="K350" s="17" t="e">
        <f t="shared" si="43"/>
        <v>#DIV/0!</v>
      </c>
      <c r="L350" s="18" t="e">
        <f>VLOOKUP(B350,'Tableau 6'!$A$2:$P$267,16,FALSE)</f>
        <v>#N/A</v>
      </c>
      <c r="M350" s="35" t="str">
        <f t="shared" si="44"/>
        <v/>
      </c>
      <c r="N350" s="35" t="str">
        <f t="shared" si="45"/>
        <v/>
      </c>
      <c r="O350" s="36" t="e">
        <f>HLOOKUP($Q$1,'Tableau 6'!$A$2:$P$267,B350,FALSE)</f>
        <v>#REF!</v>
      </c>
      <c r="P350" s="35" t="str">
        <f t="shared" si="46"/>
        <v/>
      </c>
      <c r="Q350" s="35" t="str">
        <f t="shared" si="47"/>
        <v/>
      </c>
    </row>
    <row r="351" spans="1:17" s="126" customFormat="1" ht="14.25" customHeight="1">
      <c r="A351" s="143" t="str">
        <f>IF('Values-Valeurs'!A348="","",'Values-Valeurs'!A348)</f>
        <v/>
      </c>
      <c r="B351" s="123" t="e">
        <f>VLOOKUP(A351,Variables!$A:$D,2,FALSE)</f>
        <v>#N/A</v>
      </c>
      <c r="C351" s="175" t="e">
        <f>VLOOKUP(A351,Variables!$A:$D,4,FALSE)</f>
        <v>#N/A</v>
      </c>
      <c r="D351" s="26">
        <f>'Values-Valeurs'!B348</f>
        <v>0</v>
      </c>
      <c r="E351" s="26">
        <f>'Values-Valeurs'!C348</f>
        <v>0</v>
      </c>
      <c r="F351" s="26">
        <f>'Values-Valeurs'!D348</f>
        <v>0</v>
      </c>
      <c r="G351" s="26">
        <f>'Values-Valeurs'!E348</f>
        <v>0</v>
      </c>
      <c r="H351" s="16">
        <f t="shared" si="40"/>
        <v>0</v>
      </c>
      <c r="I351" s="16">
        <f t="shared" si="41"/>
        <v>0</v>
      </c>
      <c r="J351" s="17" t="e">
        <f t="shared" si="42"/>
        <v>#DIV/0!</v>
      </c>
      <c r="K351" s="17" t="e">
        <f t="shared" si="43"/>
        <v>#DIV/0!</v>
      </c>
      <c r="L351" s="18" t="e">
        <f>VLOOKUP(B351,'Tableau 6'!$A$2:$P$267,16,FALSE)</f>
        <v>#N/A</v>
      </c>
      <c r="M351" s="35" t="str">
        <f t="shared" si="44"/>
        <v/>
      </c>
      <c r="N351" s="35" t="str">
        <f t="shared" si="45"/>
        <v/>
      </c>
      <c r="O351" s="36" t="e">
        <f>HLOOKUP($Q$1,'Tableau 6'!$A$2:$P$267,B351,FALSE)</f>
        <v>#REF!</v>
      </c>
      <c r="P351" s="35" t="str">
        <f t="shared" si="46"/>
        <v/>
      </c>
      <c r="Q351" s="35" t="str">
        <f t="shared" si="47"/>
        <v/>
      </c>
    </row>
    <row r="352" spans="1:17" s="126" customFormat="1" ht="14.25" customHeight="1">
      <c r="A352" s="143" t="str">
        <f>IF('Values-Valeurs'!A349="","",'Values-Valeurs'!A349)</f>
        <v/>
      </c>
      <c r="B352" s="123" t="e">
        <f>VLOOKUP(A352,Variables!$A:$D,2,FALSE)</f>
        <v>#N/A</v>
      </c>
      <c r="C352" s="175" t="e">
        <f>VLOOKUP(A352,Variables!$A:$D,4,FALSE)</f>
        <v>#N/A</v>
      </c>
      <c r="D352" s="26">
        <f>'Values-Valeurs'!B349</f>
        <v>0</v>
      </c>
      <c r="E352" s="26">
        <f>'Values-Valeurs'!C349</f>
        <v>0</v>
      </c>
      <c r="F352" s="26">
        <f>'Values-Valeurs'!D349</f>
        <v>0</v>
      </c>
      <c r="G352" s="26">
        <f>'Values-Valeurs'!E349</f>
        <v>0</v>
      </c>
      <c r="H352" s="16">
        <f t="shared" si="40"/>
        <v>0</v>
      </c>
      <c r="I352" s="16">
        <f t="shared" si="41"/>
        <v>0</v>
      </c>
      <c r="J352" s="17" t="e">
        <f t="shared" si="42"/>
        <v>#DIV/0!</v>
      </c>
      <c r="K352" s="17" t="e">
        <f t="shared" si="43"/>
        <v>#DIV/0!</v>
      </c>
      <c r="L352" s="18" t="e">
        <f>VLOOKUP(B352,'Tableau 6'!$A$2:$P$267,16,FALSE)</f>
        <v>#N/A</v>
      </c>
      <c r="M352" s="35" t="str">
        <f t="shared" si="44"/>
        <v/>
      </c>
      <c r="N352" s="35" t="str">
        <f t="shared" si="45"/>
        <v/>
      </c>
      <c r="O352" s="36" t="e">
        <f>HLOOKUP($Q$1,'Tableau 6'!$A$2:$P$267,B352,FALSE)</f>
        <v>#REF!</v>
      </c>
      <c r="P352" s="35" t="str">
        <f t="shared" si="46"/>
        <v/>
      </c>
      <c r="Q352" s="35" t="str">
        <f t="shared" si="47"/>
        <v/>
      </c>
    </row>
    <row r="353" spans="1:17" s="126" customFormat="1" ht="14.25" customHeight="1">
      <c r="A353" s="143" t="str">
        <f>IF('Values-Valeurs'!A350="","",'Values-Valeurs'!A350)</f>
        <v/>
      </c>
      <c r="B353" s="123" t="e">
        <f>VLOOKUP(A353,Variables!$A:$D,2,FALSE)</f>
        <v>#N/A</v>
      </c>
      <c r="C353" s="175" t="e">
        <f>VLOOKUP(A353,Variables!$A:$D,4,FALSE)</f>
        <v>#N/A</v>
      </c>
      <c r="D353" s="26">
        <f>'Values-Valeurs'!B350</f>
        <v>0</v>
      </c>
      <c r="E353" s="26">
        <f>'Values-Valeurs'!C350</f>
        <v>0</v>
      </c>
      <c r="F353" s="26">
        <f>'Values-Valeurs'!D350</f>
        <v>0</v>
      </c>
      <c r="G353" s="26">
        <f>'Values-Valeurs'!E350</f>
        <v>0</v>
      </c>
      <c r="H353" s="16">
        <f t="shared" si="40"/>
        <v>0</v>
      </c>
      <c r="I353" s="16">
        <f t="shared" si="41"/>
        <v>0</v>
      </c>
      <c r="J353" s="17" t="e">
        <f t="shared" si="42"/>
        <v>#DIV/0!</v>
      </c>
      <c r="K353" s="17" t="e">
        <f t="shared" si="43"/>
        <v>#DIV/0!</v>
      </c>
      <c r="L353" s="18" t="e">
        <f>VLOOKUP(B353,'Tableau 6'!$A$2:$P$267,16,FALSE)</f>
        <v>#N/A</v>
      </c>
      <c r="M353" s="35" t="str">
        <f t="shared" si="44"/>
        <v/>
      </c>
      <c r="N353" s="35" t="str">
        <f t="shared" si="45"/>
        <v/>
      </c>
      <c r="O353" s="36" t="e">
        <f>HLOOKUP($Q$1,'Tableau 6'!$A$2:$P$267,B353,FALSE)</f>
        <v>#REF!</v>
      </c>
      <c r="P353" s="35" t="str">
        <f t="shared" si="46"/>
        <v/>
      </c>
      <c r="Q353" s="35" t="str">
        <f t="shared" si="47"/>
        <v/>
      </c>
    </row>
    <row r="354" spans="1:17" s="126" customFormat="1" ht="14.25" customHeight="1">
      <c r="A354" s="143" t="str">
        <f>IF('Values-Valeurs'!A351="","",'Values-Valeurs'!A351)</f>
        <v/>
      </c>
      <c r="B354" s="123" t="e">
        <f>VLOOKUP(A354,Variables!$A:$D,2,FALSE)</f>
        <v>#N/A</v>
      </c>
      <c r="C354" s="175" t="e">
        <f>VLOOKUP(A354,Variables!$A:$D,4,FALSE)</f>
        <v>#N/A</v>
      </c>
      <c r="D354" s="26">
        <f>'Values-Valeurs'!B351</f>
        <v>0</v>
      </c>
      <c r="E354" s="26">
        <f>'Values-Valeurs'!C351</f>
        <v>0</v>
      </c>
      <c r="F354" s="26">
        <f>'Values-Valeurs'!D351</f>
        <v>0</v>
      </c>
      <c r="G354" s="26">
        <f>'Values-Valeurs'!E351</f>
        <v>0</v>
      </c>
      <c r="H354" s="16">
        <f t="shared" si="40"/>
        <v>0</v>
      </c>
      <c r="I354" s="16">
        <f t="shared" si="41"/>
        <v>0</v>
      </c>
      <c r="J354" s="17" t="e">
        <f t="shared" si="42"/>
        <v>#DIV/0!</v>
      </c>
      <c r="K354" s="17" t="e">
        <f t="shared" si="43"/>
        <v>#DIV/0!</v>
      </c>
      <c r="L354" s="18" t="e">
        <f>VLOOKUP(B354,'Tableau 6'!$A$2:$P$267,16,FALSE)</f>
        <v>#N/A</v>
      </c>
      <c r="M354" s="35" t="str">
        <f t="shared" si="44"/>
        <v/>
      </c>
      <c r="N354" s="35" t="str">
        <f t="shared" si="45"/>
        <v/>
      </c>
      <c r="O354" s="36" t="e">
        <f>HLOOKUP($Q$1,'Tableau 6'!$A$2:$P$267,B354,FALSE)</f>
        <v>#REF!</v>
      </c>
      <c r="P354" s="35" t="str">
        <f t="shared" si="46"/>
        <v/>
      </c>
      <c r="Q354" s="35" t="str">
        <f t="shared" si="47"/>
        <v/>
      </c>
    </row>
    <row r="355" spans="1:17" s="126" customFormat="1" ht="14.25" customHeight="1">
      <c r="A355" s="143" t="str">
        <f>IF('Values-Valeurs'!A352="","",'Values-Valeurs'!A352)</f>
        <v/>
      </c>
      <c r="B355" s="123" t="e">
        <f>VLOOKUP(A355,Variables!$A:$D,2,FALSE)</f>
        <v>#N/A</v>
      </c>
      <c r="C355" s="175" t="e">
        <f>VLOOKUP(A355,Variables!$A:$D,4,FALSE)</f>
        <v>#N/A</v>
      </c>
      <c r="D355" s="26">
        <f>'Values-Valeurs'!B352</f>
        <v>0</v>
      </c>
      <c r="E355" s="26">
        <f>'Values-Valeurs'!C352</f>
        <v>0</v>
      </c>
      <c r="F355" s="26">
        <f>'Values-Valeurs'!D352</f>
        <v>0</v>
      </c>
      <c r="G355" s="26">
        <f>'Values-Valeurs'!E352</f>
        <v>0</v>
      </c>
      <c r="H355" s="16">
        <f t="shared" si="40"/>
        <v>0</v>
      </c>
      <c r="I355" s="16">
        <f t="shared" si="41"/>
        <v>0</v>
      </c>
      <c r="J355" s="17" t="e">
        <f t="shared" si="42"/>
        <v>#DIV/0!</v>
      </c>
      <c r="K355" s="17" t="e">
        <f t="shared" si="43"/>
        <v>#DIV/0!</v>
      </c>
      <c r="L355" s="18" t="e">
        <f>VLOOKUP(B355,'Tableau 6'!$A$2:$P$267,16,FALSE)</f>
        <v>#N/A</v>
      </c>
      <c r="M355" s="35" t="str">
        <f t="shared" si="44"/>
        <v/>
      </c>
      <c r="N355" s="35" t="str">
        <f t="shared" si="45"/>
        <v/>
      </c>
      <c r="O355" s="36" t="e">
        <f>HLOOKUP($Q$1,'Tableau 6'!$A$2:$P$267,B355,FALSE)</f>
        <v>#REF!</v>
      </c>
      <c r="P355" s="35" t="str">
        <f t="shared" si="46"/>
        <v/>
      </c>
      <c r="Q355" s="35" t="str">
        <f t="shared" si="47"/>
        <v/>
      </c>
    </row>
    <row r="356" spans="1:17" s="126" customFormat="1" ht="14.25" customHeight="1">
      <c r="A356" s="143" t="str">
        <f>IF('Values-Valeurs'!A353="","",'Values-Valeurs'!A353)</f>
        <v/>
      </c>
      <c r="B356" s="123" t="e">
        <f>VLOOKUP(A356,Variables!$A:$D,2,FALSE)</f>
        <v>#N/A</v>
      </c>
      <c r="C356" s="175" t="e">
        <f>VLOOKUP(A356,Variables!$A:$D,4,FALSE)</f>
        <v>#N/A</v>
      </c>
      <c r="D356" s="26">
        <f>'Values-Valeurs'!B353</f>
        <v>0</v>
      </c>
      <c r="E356" s="26">
        <f>'Values-Valeurs'!C353</f>
        <v>0</v>
      </c>
      <c r="F356" s="26">
        <f>'Values-Valeurs'!D353</f>
        <v>0</v>
      </c>
      <c r="G356" s="26">
        <f>'Values-Valeurs'!E353</f>
        <v>0</v>
      </c>
      <c r="H356" s="16">
        <f t="shared" si="40"/>
        <v>0</v>
      </c>
      <c r="I356" s="16">
        <f t="shared" si="41"/>
        <v>0</v>
      </c>
      <c r="J356" s="17" t="e">
        <f t="shared" si="42"/>
        <v>#DIV/0!</v>
      </c>
      <c r="K356" s="17" t="e">
        <f t="shared" si="43"/>
        <v>#DIV/0!</v>
      </c>
      <c r="L356" s="18" t="e">
        <f>VLOOKUP(B356,'Tableau 6'!$A$2:$P$267,16,FALSE)</f>
        <v>#N/A</v>
      </c>
      <c r="M356" s="35" t="str">
        <f t="shared" si="44"/>
        <v/>
      </c>
      <c r="N356" s="35" t="str">
        <f t="shared" si="45"/>
        <v/>
      </c>
      <c r="O356" s="36" t="e">
        <f>HLOOKUP($Q$1,'Tableau 6'!$A$2:$P$267,B356,FALSE)</f>
        <v>#REF!</v>
      </c>
      <c r="P356" s="35" t="str">
        <f t="shared" si="46"/>
        <v/>
      </c>
      <c r="Q356" s="35" t="str">
        <f t="shared" si="47"/>
        <v/>
      </c>
    </row>
    <row r="357" spans="1:17" s="126" customFormat="1" ht="14.25" customHeight="1">
      <c r="A357" s="143" t="str">
        <f>IF('Values-Valeurs'!A354="","",'Values-Valeurs'!A354)</f>
        <v/>
      </c>
      <c r="B357" s="123" t="e">
        <f>VLOOKUP(A357,Variables!$A:$D,2,FALSE)</f>
        <v>#N/A</v>
      </c>
      <c r="C357" s="175" t="e">
        <f>VLOOKUP(A357,Variables!$A:$D,4,FALSE)</f>
        <v>#N/A</v>
      </c>
      <c r="D357" s="26">
        <f>'Values-Valeurs'!B354</f>
        <v>0</v>
      </c>
      <c r="E357" s="26">
        <f>'Values-Valeurs'!C354</f>
        <v>0</v>
      </c>
      <c r="F357" s="26">
        <f>'Values-Valeurs'!D354</f>
        <v>0</v>
      </c>
      <c r="G357" s="26">
        <f>'Values-Valeurs'!E354</f>
        <v>0</v>
      </c>
      <c r="H357" s="16">
        <f t="shared" si="40"/>
        <v>0</v>
      </c>
      <c r="I357" s="16">
        <f t="shared" si="41"/>
        <v>0</v>
      </c>
      <c r="J357" s="17" t="e">
        <f t="shared" si="42"/>
        <v>#DIV/0!</v>
      </c>
      <c r="K357" s="17" t="e">
        <f t="shared" si="43"/>
        <v>#DIV/0!</v>
      </c>
      <c r="L357" s="18" t="e">
        <f>VLOOKUP(B357,'Tableau 6'!$A$2:$P$267,16,FALSE)</f>
        <v>#N/A</v>
      </c>
      <c r="M357" s="35" t="str">
        <f t="shared" si="44"/>
        <v/>
      </c>
      <c r="N357" s="35" t="str">
        <f t="shared" si="45"/>
        <v/>
      </c>
      <c r="O357" s="36" t="e">
        <f>HLOOKUP($Q$1,'Tableau 6'!$A$2:$P$267,B357,FALSE)</f>
        <v>#REF!</v>
      </c>
      <c r="P357" s="35" t="str">
        <f t="shared" si="46"/>
        <v/>
      </c>
      <c r="Q357" s="35" t="str">
        <f t="shared" si="47"/>
        <v/>
      </c>
    </row>
    <row r="358" spans="1:17" s="126" customFormat="1" ht="14.25" customHeight="1">
      <c r="A358" s="143" t="str">
        <f>IF('Values-Valeurs'!A355="","",'Values-Valeurs'!A355)</f>
        <v/>
      </c>
      <c r="B358" s="123" t="e">
        <f>VLOOKUP(A358,Variables!$A:$D,2,FALSE)</f>
        <v>#N/A</v>
      </c>
      <c r="C358" s="175" t="e">
        <f>VLOOKUP(A358,Variables!$A:$D,4,FALSE)</f>
        <v>#N/A</v>
      </c>
      <c r="D358" s="26">
        <f>'Values-Valeurs'!B355</f>
        <v>0</v>
      </c>
      <c r="E358" s="26">
        <f>'Values-Valeurs'!C355</f>
        <v>0</v>
      </c>
      <c r="F358" s="26">
        <f>'Values-Valeurs'!D355</f>
        <v>0</v>
      </c>
      <c r="G358" s="26">
        <f>'Values-Valeurs'!E355</f>
        <v>0</v>
      </c>
      <c r="H358" s="16">
        <f t="shared" si="40"/>
        <v>0</v>
      </c>
      <c r="I358" s="16">
        <f t="shared" si="41"/>
        <v>0</v>
      </c>
      <c r="J358" s="17" t="e">
        <f t="shared" si="42"/>
        <v>#DIV/0!</v>
      </c>
      <c r="K358" s="17" t="e">
        <f t="shared" si="43"/>
        <v>#DIV/0!</v>
      </c>
      <c r="L358" s="18" t="e">
        <f>VLOOKUP(B358,'Tableau 6'!$A$2:$P$267,16,FALSE)</f>
        <v>#N/A</v>
      </c>
      <c r="M358" s="35" t="str">
        <f t="shared" si="44"/>
        <v/>
      </c>
      <c r="N358" s="35" t="str">
        <f t="shared" si="45"/>
        <v/>
      </c>
      <c r="O358" s="36" t="e">
        <f>HLOOKUP($Q$1,'Tableau 6'!$A$2:$P$267,B358,FALSE)</f>
        <v>#REF!</v>
      </c>
      <c r="P358" s="35" t="str">
        <f t="shared" si="46"/>
        <v/>
      </c>
      <c r="Q358" s="35" t="str">
        <f t="shared" si="47"/>
        <v/>
      </c>
    </row>
    <row r="359" spans="1:17" s="126" customFormat="1" ht="14.25" customHeight="1">
      <c r="A359" s="143" t="str">
        <f>IF('Values-Valeurs'!A356="","",'Values-Valeurs'!A356)</f>
        <v/>
      </c>
      <c r="B359" s="123" t="e">
        <f>VLOOKUP(A359,Variables!$A:$D,2,FALSE)</f>
        <v>#N/A</v>
      </c>
      <c r="C359" s="175" t="e">
        <f>VLOOKUP(A359,Variables!$A:$D,4,FALSE)</f>
        <v>#N/A</v>
      </c>
      <c r="D359" s="26">
        <f>'Values-Valeurs'!B356</f>
        <v>0</v>
      </c>
      <c r="E359" s="26">
        <f>'Values-Valeurs'!C356</f>
        <v>0</v>
      </c>
      <c r="F359" s="26">
        <f>'Values-Valeurs'!D356</f>
        <v>0</v>
      </c>
      <c r="G359" s="26">
        <f>'Values-Valeurs'!E356</f>
        <v>0</v>
      </c>
      <c r="H359" s="16">
        <f t="shared" si="40"/>
        <v>0</v>
      </c>
      <c r="I359" s="16">
        <f t="shared" si="41"/>
        <v>0</v>
      </c>
      <c r="J359" s="17" t="e">
        <f t="shared" si="42"/>
        <v>#DIV/0!</v>
      </c>
      <c r="K359" s="17" t="e">
        <f t="shared" si="43"/>
        <v>#DIV/0!</v>
      </c>
      <c r="L359" s="18" t="e">
        <f>VLOOKUP(B359,'Tableau 6'!$A$2:$P$267,16,FALSE)</f>
        <v>#N/A</v>
      </c>
      <c r="M359" s="35" t="str">
        <f t="shared" si="44"/>
        <v/>
      </c>
      <c r="N359" s="35" t="str">
        <f t="shared" si="45"/>
        <v/>
      </c>
      <c r="O359" s="36" t="e">
        <f>HLOOKUP($Q$1,'Tableau 6'!$A$2:$P$267,B359,FALSE)</f>
        <v>#REF!</v>
      </c>
      <c r="P359" s="35" t="str">
        <f t="shared" si="46"/>
        <v/>
      </c>
      <c r="Q359" s="35" t="str">
        <f t="shared" si="47"/>
        <v/>
      </c>
    </row>
    <row r="360" spans="1:17" s="126" customFormat="1" ht="14.25" customHeight="1">
      <c r="A360" s="143" t="str">
        <f>IF('Values-Valeurs'!A357="","",'Values-Valeurs'!A357)</f>
        <v/>
      </c>
      <c r="B360" s="123" t="e">
        <f>VLOOKUP(A360,Variables!$A:$D,2,FALSE)</f>
        <v>#N/A</v>
      </c>
      <c r="C360" s="175" t="e">
        <f>VLOOKUP(A360,Variables!$A:$D,4,FALSE)</f>
        <v>#N/A</v>
      </c>
      <c r="D360" s="26">
        <f>'Values-Valeurs'!B357</f>
        <v>0</v>
      </c>
      <c r="E360" s="26">
        <f>'Values-Valeurs'!C357</f>
        <v>0</v>
      </c>
      <c r="F360" s="26">
        <f>'Values-Valeurs'!D357</f>
        <v>0</v>
      </c>
      <c r="G360" s="26">
        <f>'Values-Valeurs'!E357</f>
        <v>0</v>
      </c>
      <c r="H360" s="16">
        <f t="shared" si="40"/>
        <v>0</v>
      </c>
      <c r="I360" s="16">
        <f t="shared" si="41"/>
        <v>0</v>
      </c>
      <c r="J360" s="17" t="e">
        <f t="shared" si="42"/>
        <v>#DIV/0!</v>
      </c>
      <c r="K360" s="17" t="e">
        <f t="shared" si="43"/>
        <v>#DIV/0!</v>
      </c>
      <c r="L360" s="18" t="e">
        <f>VLOOKUP(B360,'Tableau 6'!$A$2:$P$267,16,FALSE)</f>
        <v>#N/A</v>
      </c>
      <c r="M360" s="35" t="str">
        <f t="shared" si="44"/>
        <v/>
      </c>
      <c r="N360" s="35" t="str">
        <f t="shared" si="45"/>
        <v/>
      </c>
      <c r="O360" s="36" t="e">
        <f>HLOOKUP($Q$1,'Tableau 6'!$A$2:$P$267,B360,FALSE)</f>
        <v>#REF!</v>
      </c>
      <c r="P360" s="35" t="str">
        <f t="shared" si="46"/>
        <v/>
      </c>
      <c r="Q360" s="35" t="str">
        <f t="shared" si="47"/>
        <v/>
      </c>
    </row>
    <row r="361" spans="1:17" s="126" customFormat="1" ht="14.25" customHeight="1">
      <c r="A361" s="143" t="str">
        <f>IF('Values-Valeurs'!A358="","",'Values-Valeurs'!A358)</f>
        <v/>
      </c>
      <c r="B361" s="123" t="e">
        <f>VLOOKUP(A361,Variables!$A:$D,2,FALSE)</f>
        <v>#N/A</v>
      </c>
      <c r="C361" s="175" t="e">
        <f>VLOOKUP(A361,Variables!$A:$D,4,FALSE)</f>
        <v>#N/A</v>
      </c>
      <c r="D361" s="26">
        <f>'Values-Valeurs'!B358</f>
        <v>0</v>
      </c>
      <c r="E361" s="26">
        <f>'Values-Valeurs'!C358</f>
        <v>0</v>
      </c>
      <c r="F361" s="26">
        <f>'Values-Valeurs'!D358</f>
        <v>0</v>
      </c>
      <c r="G361" s="26">
        <f>'Values-Valeurs'!E358</f>
        <v>0</v>
      </c>
      <c r="H361" s="16">
        <f t="shared" si="40"/>
        <v>0</v>
      </c>
      <c r="I361" s="16">
        <f t="shared" si="41"/>
        <v>0</v>
      </c>
      <c r="J361" s="17" t="e">
        <f t="shared" si="42"/>
        <v>#DIV/0!</v>
      </c>
      <c r="K361" s="17" t="e">
        <f t="shared" si="43"/>
        <v>#DIV/0!</v>
      </c>
      <c r="L361" s="18" t="e">
        <f>VLOOKUP(B361,'Tableau 6'!$A$2:$P$267,16,FALSE)</f>
        <v>#N/A</v>
      </c>
      <c r="M361" s="35" t="str">
        <f t="shared" si="44"/>
        <v/>
      </c>
      <c r="N361" s="35" t="str">
        <f t="shared" si="45"/>
        <v/>
      </c>
      <c r="O361" s="36" t="e">
        <f>HLOOKUP($Q$1,'Tableau 6'!$A$2:$P$267,B361,FALSE)</f>
        <v>#REF!</v>
      </c>
      <c r="P361" s="35" t="str">
        <f t="shared" si="46"/>
        <v/>
      </c>
      <c r="Q361" s="35" t="str">
        <f t="shared" si="47"/>
        <v/>
      </c>
    </row>
    <row r="362" spans="1:17" s="126" customFormat="1" ht="14.25" customHeight="1">
      <c r="A362" s="143" t="str">
        <f>IF('Values-Valeurs'!A359="","",'Values-Valeurs'!A359)</f>
        <v/>
      </c>
      <c r="B362" s="123" t="e">
        <f>VLOOKUP(A362,Variables!$A:$D,2,FALSE)</f>
        <v>#N/A</v>
      </c>
      <c r="C362" s="175" t="e">
        <f>VLOOKUP(A362,Variables!$A:$D,4,FALSE)</f>
        <v>#N/A</v>
      </c>
      <c r="D362" s="26">
        <f>'Values-Valeurs'!B359</f>
        <v>0</v>
      </c>
      <c r="E362" s="26">
        <f>'Values-Valeurs'!C359</f>
        <v>0</v>
      </c>
      <c r="F362" s="26">
        <f>'Values-Valeurs'!D359</f>
        <v>0</v>
      </c>
      <c r="G362" s="26">
        <f>'Values-Valeurs'!E359</f>
        <v>0</v>
      </c>
      <c r="H362" s="16">
        <f t="shared" si="40"/>
        <v>0</v>
      </c>
      <c r="I362" s="16">
        <f t="shared" si="41"/>
        <v>0</v>
      </c>
      <c r="J362" s="17" t="e">
        <f t="shared" si="42"/>
        <v>#DIV/0!</v>
      </c>
      <c r="K362" s="17" t="e">
        <f t="shared" si="43"/>
        <v>#DIV/0!</v>
      </c>
      <c r="L362" s="18" t="e">
        <f>VLOOKUP(B362,'Tableau 6'!$A$2:$P$267,16,FALSE)</f>
        <v>#N/A</v>
      </c>
      <c r="M362" s="35" t="str">
        <f t="shared" si="44"/>
        <v/>
      </c>
      <c r="N362" s="35" t="str">
        <f t="shared" si="45"/>
        <v/>
      </c>
      <c r="O362" s="36" t="e">
        <f>HLOOKUP($Q$1,'Tableau 6'!$A$2:$P$267,B362,FALSE)</f>
        <v>#REF!</v>
      </c>
      <c r="P362" s="35" t="str">
        <f t="shared" si="46"/>
        <v/>
      </c>
      <c r="Q362" s="35" t="str">
        <f t="shared" si="47"/>
        <v/>
      </c>
    </row>
    <row r="363" spans="1:17" s="126" customFormat="1" ht="14.25" customHeight="1">
      <c r="A363" s="143" t="str">
        <f>IF('Values-Valeurs'!A360="","",'Values-Valeurs'!A360)</f>
        <v/>
      </c>
      <c r="B363" s="123" t="e">
        <f>VLOOKUP(A363,Variables!$A:$D,2,FALSE)</f>
        <v>#N/A</v>
      </c>
      <c r="C363" s="175" t="e">
        <f>VLOOKUP(A363,Variables!$A:$D,4,FALSE)</f>
        <v>#N/A</v>
      </c>
      <c r="D363" s="26">
        <f>'Values-Valeurs'!B360</f>
        <v>0</v>
      </c>
      <c r="E363" s="26">
        <f>'Values-Valeurs'!C360</f>
        <v>0</v>
      </c>
      <c r="F363" s="26">
        <f>'Values-Valeurs'!D360</f>
        <v>0</v>
      </c>
      <c r="G363" s="26">
        <f>'Values-Valeurs'!E360</f>
        <v>0</v>
      </c>
      <c r="H363" s="16">
        <f t="shared" si="40"/>
        <v>0</v>
      </c>
      <c r="I363" s="16">
        <f t="shared" si="41"/>
        <v>0</v>
      </c>
      <c r="J363" s="17" t="e">
        <f t="shared" si="42"/>
        <v>#DIV/0!</v>
      </c>
      <c r="K363" s="17" t="e">
        <f t="shared" si="43"/>
        <v>#DIV/0!</v>
      </c>
      <c r="L363" s="18" t="e">
        <f>VLOOKUP(B363,'Tableau 6'!$A$2:$P$267,16,FALSE)</f>
        <v>#N/A</v>
      </c>
      <c r="M363" s="35" t="str">
        <f t="shared" si="44"/>
        <v/>
      </c>
      <c r="N363" s="35" t="str">
        <f t="shared" si="45"/>
        <v/>
      </c>
      <c r="O363" s="36" t="e">
        <f>HLOOKUP($Q$1,'Tableau 6'!$A$2:$P$267,B363,FALSE)</f>
        <v>#REF!</v>
      </c>
      <c r="P363" s="35" t="str">
        <f t="shared" si="46"/>
        <v/>
      </c>
      <c r="Q363" s="35" t="str">
        <f t="shared" si="47"/>
        <v/>
      </c>
    </row>
    <row r="364" spans="1:17" s="126" customFormat="1" ht="14.25" customHeight="1">
      <c r="A364" s="143" t="str">
        <f>IF('Values-Valeurs'!A361="","",'Values-Valeurs'!A361)</f>
        <v/>
      </c>
      <c r="B364" s="123" t="e">
        <f>VLOOKUP(A364,Variables!$A:$D,2,FALSE)</f>
        <v>#N/A</v>
      </c>
      <c r="C364" s="175" t="e">
        <f>VLOOKUP(A364,Variables!$A:$D,4,FALSE)</f>
        <v>#N/A</v>
      </c>
      <c r="D364" s="26">
        <f>'Values-Valeurs'!B361</f>
        <v>0</v>
      </c>
      <c r="E364" s="26">
        <f>'Values-Valeurs'!C361</f>
        <v>0</v>
      </c>
      <c r="F364" s="26">
        <f>'Values-Valeurs'!D361</f>
        <v>0</v>
      </c>
      <c r="G364" s="26">
        <f>'Values-Valeurs'!E361</f>
        <v>0</v>
      </c>
      <c r="H364" s="16">
        <f t="shared" si="40"/>
        <v>0</v>
      </c>
      <c r="I364" s="16">
        <f t="shared" si="41"/>
        <v>0</v>
      </c>
      <c r="J364" s="17" t="e">
        <f t="shared" si="42"/>
        <v>#DIV/0!</v>
      </c>
      <c r="K364" s="17" t="e">
        <f t="shared" si="43"/>
        <v>#DIV/0!</v>
      </c>
      <c r="L364" s="18" t="e">
        <f>VLOOKUP(B364,'Tableau 6'!$A$2:$P$267,16,FALSE)</f>
        <v>#N/A</v>
      </c>
      <c r="M364" s="35" t="str">
        <f t="shared" si="44"/>
        <v/>
      </c>
      <c r="N364" s="35" t="str">
        <f t="shared" si="45"/>
        <v/>
      </c>
      <c r="O364" s="36" t="e">
        <f>HLOOKUP($Q$1,'Tableau 6'!$A$2:$P$267,B364,FALSE)</f>
        <v>#REF!</v>
      </c>
      <c r="P364" s="35" t="str">
        <f t="shared" si="46"/>
        <v/>
      </c>
      <c r="Q364" s="35" t="str">
        <f t="shared" si="47"/>
        <v/>
      </c>
    </row>
    <row r="365" spans="1:17" s="126" customFormat="1" ht="14.25" customHeight="1">
      <c r="A365" s="143" t="str">
        <f>IF('Values-Valeurs'!A362="","",'Values-Valeurs'!A362)</f>
        <v/>
      </c>
      <c r="B365" s="123" t="e">
        <f>VLOOKUP(A365,Variables!$A:$D,2,FALSE)</f>
        <v>#N/A</v>
      </c>
      <c r="C365" s="175" t="e">
        <f>VLOOKUP(A365,Variables!$A:$D,4,FALSE)</f>
        <v>#N/A</v>
      </c>
      <c r="D365" s="26">
        <f>'Values-Valeurs'!B362</f>
        <v>0</v>
      </c>
      <c r="E365" s="26">
        <f>'Values-Valeurs'!C362</f>
        <v>0</v>
      </c>
      <c r="F365" s="26">
        <f>'Values-Valeurs'!D362</f>
        <v>0</v>
      </c>
      <c r="G365" s="26">
        <f>'Values-Valeurs'!E362</f>
        <v>0</v>
      </c>
      <c r="H365" s="16">
        <f t="shared" si="40"/>
        <v>0</v>
      </c>
      <c r="I365" s="16">
        <f t="shared" si="41"/>
        <v>0</v>
      </c>
      <c r="J365" s="17" t="e">
        <f t="shared" si="42"/>
        <v>#DIV/0!</v>
      </c>
      <c r="K365" s="17" t="e">
        <f t="shared" si="43"/>
        <v>#DIV/0!</v>
      </c>
      <c r="L365" s="18" t="e">
        <f>VLOOKUP(B365,'Tableau 6'!$A$2:$P$267,16,FALSE)</f>
        <v>#N/A</v>
      </c>
      <c r="M365" s="35" t="str">
        <f t="shared" si="44"/>
        <v/>
      </c>
      <c r="N365" s="35" t="str">
        <f t="shared" si="45"/>
        <v/>
      </c>
      <c r="O365" s="36" t="e">
        <f>HLOOKUP($Q$1,'Tableau 6'!$A$2:$P$267,B365,FALSE)</f>
        <v>#REF!</v>
      </c>
      <c r="P365" s="35" t="str">
        <f t="shared" si="46"/>
        <v/>
      </c>
      <c r="Q365" s="35" t="str">
        <f t="shared" si="47"/>
        <v/>
      </c>
    </row>
    <row r="366" spans="1:17" s="126" customFormat="1" ht="14.25" customHeight="1">
      <c r="A366" s="143" t="str">
        <f>IF('Values-Valeurs'!A363="","",'Values-Valeurs'!A363)</f>
        <v/>
      </c>
      <c r="B366" s="123" t="e">
        <f>VLOOKUP(A366,Variables!$A:$D,2,FALSE)</f>
        <v>#N/A</v>
      </c>
      <c r="C366" s="175" t="e">
        <f>VLOOKUP(A366,Variables!$A:$D,4,FALSE)</f>
        <v>#N/A</v>
      </c>
      <c r="D366" s="26">
        <f>'Values-Valeurs'!B363</f>
        <v>0</v>
      </c>
      <c r="E366" s="26">
        <f>'Values-Valeurs'!C363</f>
        <v>0</v>
      </c>
      <c r="F366" s="26">
        <f>'Values-Valeurs'!D363</f>
        <v>0</v>
      </c>
      <c r="G366" s="26">
        <f>'Values-Valeurs'!E363</f>
        <v>0</v>
      </c>
      <c r="H366" s="16">
        <f t="shared" si="40"/>
        <v>0</v>
      </c>
      <c r="I366" s="16">
        <f t="shared" si="41"/>
        <v>0</v>
      </c>
      <c r="J366" s="17" t="e">
        <f t="shared" si="42"/>
        <v>#DIV/0!</v>
      </c>
      <c r="K366" s="17" t="e">
        <f t="shared" si="43"/>
        <v>#DIV/0!</v>
      </c>
      <c r="L366" s="18" t="e">
        <f>VLOOKUP(B366,'Tableau 6'!$A$2:$P$267,16,FALSE)</f>
        <v>#N/A</v>
      </c>
      <c r="M366" s="35" t="str">
        <f t="shared" si="44"/>
        <v/>
      </c>
      <c r="N366" s="35" t="str">
        <f t="shared" si="45"/>
        <v/>
      </c>
      <c r="O366" s="36" t="e">
        <f>HLOOKUP($Q$1,'Tableau 6'!$A$2:$P$267,B366,FALSE)</f>
        <v>#REF!</v>
      </c>
      <c r="P366" s="35" t="str">
        <f t="shared" si="46"/>
        <v/>
      </c>
      <c r="Q366" s="35" t="str">
        <f t="shared" si="47"/>
        <v/>
      </c>
    </row>
    <row r="367" spans="1:17" s="126" customFormat="1" ht="14.25" customHeight="1">
      <c r="A367" s="143" t="str">
        <f>IF('Values-Valeurs'!A364="","",'Values-Valeurs'!A364)</f>
        <v/>
      </c>
      <c r="B367" s="123" t="e">
        <f>VLOOKUP(A367,Variables!$A:$D,2,FALSE)</f>
        <v>#N/A</v>
      </c>
      <c r="C367" s="175" t="e">
        <f>VLOOKUP(A367,Variables!$A:$D,4,FALSE)</f>
        <v>#N/A</v>
      </c>
      <c r="D367" s="26">
        <f>'Values-Valeurs'!B364</f>
        <v>0</v>
      </c>
      <c r="E367" s="26">
        <f>'Values-Valeurs'!C364</f>
        <v>0</v>
      </c>
      <c r="F367" s="26">
        <f>'Values-Valeurs'!D364</f>
        <v>0</v>
      </c>
      <c r="G367" s="26">
        <f>'Values-Valeurs'!E364</f>
        <v>0</v>
      </c>
      <c r="H367" s="16">
        <f t="shared" si="40"/>
        <v>0</v>
      </c>
      <c r="I367" s="16">
        <f t="shared" si="41"/>
        <v>0</v>
      </c>
      <c r="J367" s="17" t="e">
        <f t="shared" si="42"/>
        <v>#DIV/0!</v>
      </c>
      <c r="K367" s="17" t="e">
        <f t="shared" si="43"/>
        <v>#DIV/0!</v>
      </c>
      <c r="L367" s="18" t="e">
        <f>VLOOKUP(B367,'Tableau 6'!$A$2:$P$267,16,FALSE)</f>
        <v>#N/A</v>
      </c>
      <c r="M367" s="35" t="str">
        <f t="shared" si="44"/>
        <v/>
      </c>
      <c r="N367" s="35" t="str">
        <f t="shared" si="45"/>
        <v/>
      </c>
      <c r="O367" s="36" t="e">
        <f>HLOOKUP($Q$1,'Tableau 6'!$A$2:$P$267,B367,FALSE)</f>
        <v>#REF!</v>
      </c>
      <c r="P367" s="35" t="str">
        <f t="shared" si="46"/>
        <v/>
      </c>
      <c r="Q367" s="35" t="str">
        <f t="shared" si="47"/>
        <v/>
      </c>
    </row>
    <row r="368" spans="1:17" s="126" customFormat="1" ht="14.25" customHeight="1">
      <c r="A368" s="143" t="str">
        <f>IF('Values-Valeurs'!A365="","",'Values-Valeurs'!A365)</f>
        <v/>
      </c>
      <c r="B368" s="123" t="e">
        <f>VLOOKUP(A368,Variables!$A:$D,2,FALSE)</f>
        <v>#N/A</v>
      </c>
      <c r="C368" s="175" t="e">
        <f>VLOOKUP(A368,Variables!$A:$D,4,FALSE)</f>
        <v>#N/A</v>
      </c>
      <c r="D368" s="26">
        <f>'Values-Valeurs'!B365</f>
        <v>0</v>
      </c>
      <c r="E368" s="26">
        <f>'Values-Valeurs'!C365</f>
        <v>0</v>
      </c>
      <c r="F368" s="26">
        <f>'Values-Valeurs'!D365</f>
        <v>0</v>
      </c>
      <c r="G368" s="26">
        <f>'Values-Valeurs'!E365</f>
        <v>0</v>
      </c>
      <c r="H368" s="16">
        <f t="shared" si="40"/>
        <v>0</v>
      </c>
      <c r="I368" s="16">
        <f t="shared" si="41"/>
        <v>0</v>
      </c>
      <c r="J368" s="17" t="e">
        <f t="shared" si="42"/>
        <v>#DIV/0!</v>
      </c>
      <c r="K368" s="17" t="e">
        <f t="shared" si="43"/>
        <v>#DIV/0!</v>
      </c>
      <c r="L368" s="18" t="e">
        <f>VLOOKUP(B368,'Tableau 6'!$A$2:$P$267,16,FALSE)</f>
        <v>#N/A</v>
      </c>
      <c r="M368" s="35" t="str">
        <f t="shared" si="44"/>
        <v/>
      </c>
      <c r="N368" s="35" t="str">
        <f t="shared" si="45"/>
        <v/>
      </c>
      <c r="O368" s="36" t="e">
        <f>HLOOKUP($Q$1,'Tableau 6'!$A$2:$P$267,B368,FALSE)</f>
        <v>#REF!</v>
      </c>
      <c r="P368" s="35" t="str">
        <f t="shared" si="46"/>
        <v/>
      </c>
      <c r="Q368" s="35" t="str">
        <f t="shared" si="47"/>
        <v/>
      </c>
    </row>
    <row r="369" spans="1:17" s="126" customFormat="1" ht="14.25" customHeight="1">
      <c r="A369" s="143" t="str">
        <f>IF('Values-Valeurs'!A366="","",'Values-Valeurs'!A366)</f>
        <v/>
      </c>
      <c r="B369" s="123" t="e">
        <f>VLOOKUP(A369,Variables!$A:$D,2,FALSE)</f>
        <v>#N/A</v>
      </c>
      <c r="C369" s="175" t="e">
        <f>VLOOKUP(A369,Variables!$A:$D,4,FALSE)</f>
        <v>#N/A</v>
      </c>
      <c r="D369" s="26">
        <f>'Values-Valeurs'!B366</f>
        <v>0</v>
      </c>
      <c r="E369" s="26">
        <f>'Values-Valeurs'!C366</f>
        <v>0</v>
      </c>
      <c r="F369" s="26">
        <f>'Values-Valeurs'!D366</f>
        <v>0</v>
      </c>
      <c r="G369" s="26">
        <f>'Values-Valeurs'!E366</f>
        <v>0</v>
      </c>
      <c r="H369" s="16">
        <f t="shared" si="40"/>
        <v>0</v>
      </c>
      <c r="I369" s="16">
        <f t="shared" si="41"/>
        <v>0</v>
      </c>
      <c r="J369" s="17" t="e">
        <f t="shared" si="42"/>
        <v>#DIV/0!</v>
      </c>
      <c r="K369" s="17" t="e">
        <f t="shared" si="43"/>
        <v>#DIV/0!</v>
      </c>
      <c r="L369" s="18" t="e">
        <f>VLOOKUP(B369,'Tableau 6'!$A$2:$P$267,16,FALSE)</f>
        <v>#N/A</v>
      </c>
      <c r="M369" s="35" t="str">
        <f t="shared" si="44"/>
        <v/>
      </c>
      <c r="N369" s="35" t="str">
        <f t="shared" si="45"/>
        <v/>
      </c>
      <c r="O369" s="36" t="e">
        <f>HLOOKUP($Q$1,'Tableau 6'!$A$2:$P$267,B369,FALSE)</f>
        <v>#REF!</v>
      </c>
      <c r="P369" s="35" t="str">
        <f t="shared" si="46"/>
        <v/>
      </c>
      <c r="Q369" s="35" t="str">
        <f t="shared" si="47"/>
        <v/>
      </c>
    </row>
    <row r="370" spans="1:17" s="126" customFormat="1" ht="14.25" customHeight="1">
      <c r="A370" s="143" t="str">
        <f>IF('Values-Valeurs'!A367="","",'Values-Valeurs'!A367)</f>
        <v/>
      </c>
      <c r="B370" s="123" t="e">
        <f>VLOOKUP(A370,Variables!$A:$D,2,FALSE)</f>
        <v>#N/A</v>
      </c>
      <c r="C370" s="175" t="e">
        <f>VLOOKUP(A370,Variables!$A:$D,4,FALSE)</f>
        <v>#N/A</v>
      </c>
      <c r="D370" s="26">
        <f>'Values-Valeurs'!B367</f>
        <v>0</v>
      </c>
      <c r="E370" s="26">
        <f>'Values-Valeurs'!C367</f>
        <v>0</v>
      </c>
      <c r="F370" s="26">
        <f>'Values-Valeurs'!D367</f>
        <v>0</v>
      </c>
      <c r="G370" s="26">
        <f>'Values-Valeurs'!E367</f>
        <v>0</v>
      </c>
      <c r="H370" s="16">
        <f t="shared" si="40"/>
        <v>0</v>
      </c>
      <c r="I370" s="16">
        <f t="shared" si="41"/>
        <v>0</v>
      </c>
      <c r="J370" s="17" t="e">
        <f t="shared" si="42"/>
        <v>#DIV/0!</v>
      </c>
      <c r="K370" s="17" t="e">
        <f t="shared" si="43"/>
        <v>#DIV/0!</v>
      </c>
      <c r="L370" s="18" t="e">
        <f>VLOOKUP(B370,'Tableau 6'!$A$2:$P$267,16,FALSE)</f>
        <v>#N/A</v>
      </c>
      <c r="M370" s="35" t="str">
        <f t="shared" si="44"/>
        <v/>
      </c>
      <c r="N370" s="35" t="str">
        <f t="shared" si="45"/>
        <v/>
      </c>
      <c r="O370" s="36" t="e">
        <f>HLOOKUP($Q$1,'Tableau 6'!$A$2:$P$267,B370,FALSE)</f>
        <v>#REF!</v>
      </c>
      <c r="P370" s="35" t="str">
        <f t="shared" si="46"/>
        <v/>
      </c>
      <c r="Q370" s="35" t="str">
        <f t="shared" si="47"/>
        <v/>
      </c>
    </row>
    <row r="371" spans="1:17" s="126" customFormat="1" ht="14.25" customHeight="1">
      <c r="A371" s="143" t="str">
        <f>IF('Values-Valeurs'!A368="","",'Values-Valeurs'!A368)</f>
        <v/>
      </c>
      <c r="B371" s="123" t="e">
        <f>VLOOKUP(A371,Variables!$A:$D,2,FALSE)</f>
        <v>#N/A</v>
      </c>
      <c r="C371" s="175" t="e">
        <f>VLOOKUP(A371,Variables!$A:$D,4,FALSE)</f>
        <v>#N/A</v>
      </c>
      <c r="D371" s="26">
        <f>'Values-Valeurs'!B368</f>
        <v>0</v>
      </c>
      <c r="E371" s="26">
        <f>'Values-Valeurs'!C368</f>
        <v>0</v>
      </c>
      <c r="F371" s="26">
        <f>'Values-Valeurs'!D368</f>
        <v>0</v>
      </c>
      <c r="G371" s="26">
        <f>'Values-Valeurs'!E368</f>
        <v>0</v>
      </c>
      <c r="H371" s="16">
        <f t="shared" si="40"/>
        <v>0</v>
      </c>
      <c r="I371" s="16">
        <f t="shared" si="41"/>
        <v>0</v>
      </c>
      <c r="J371" s="17" t="e">
        <f t="shared" si="42"/>
        <v>#DIV/0!</v>
      </c>
      <c r="K371" s="17" t="e">
        <f t="shared" si="43"/>
        <v>#DIV/0!</v>
      </c>
      <c r="L371" s="18" t="e">
        <f>VLOOKUP(B371,'Tableau 6'!$A$2:$P$267,16,FALSE)</f>
        <v>#N/A</v>
      </c>
      <c r="M371" s="35" t="str">
        <f t="shared" si="44"/>
        <v/>
      </c>
      <c r="N371" s="35" t="str">
        <f t="shared" si="45"/>
        <v/>
      </c>
      <c r="O371" s="36" t="e">
        <f>HLOOKUP($Q$1,'Tableau 6'!$A$2:$P$267,B371,FALSE)</f>
        <v>#REF!</v>
      </c>
      <c r="P371" s="35" t="str">
        <f t="shared" si="46"/>
        <v/>
      </c>
      <c r="Q371" s="35" t="str">
        <f t="shared" si="47"/>
        <v/>
      </c>
    </row>
    <row r="372" spans="1:17" s="126" customFormat="1" ht="14.25" customHeight="1">
      <c r="A372" s="143" t="str">
        <f>IF('Values-Valeurs'!A369="","",'Values-Valeurs'!A369)</f>
        <v/>
      </c>
      <c r="B372" s="123" t="e">
        <f>VLOOKUP(A372,Variables!$A:$D,2,FALSE)</f>
        <v>#N/A</v>
      </c>
      <c r="C372" s="175" t="e">
        <f>VLOOKUP(A372,Variables!$A:$D,4,FALSE)</f>
        <v>#N/A</v>
      </c>
      <c r="D372" s="26">
        <f>'Values-Valeurs'!B369</f>
        <v>0</v>
      </c>
      <c r="E372" s="26">
        <f>'Values-Valeurs'!C369</f>
        <v>0</v>
      </c>
      <c r="F372" s="26">
        <f>'Values-Valeurs'!D369</f>
        <v>0</v>
      </c>
      <c r="G372" s="26">
        <f>'Values-Valeurs'!E369</f>
        <v>0</v>
      </c>
      <c r="H372" s="16">
        <f t="shared" si="40"/>
        <v>0</v>
      </c>
      <c r="I372" s="16">
        <f t="shared" si="41"/>
        <v>0</v>
      </c>
      <c r="J372" s="17" t="e">
        <f t="shared" si="42"/>
        <v>#DIV/0!</v>
      </c>
      <c r="K372" s="17" t="e">
        <f t="shared" si="43"/>
        <v>#DIV/0!</v>
      </c>
      <c r="L372" s="18" t="e">
        <f>VLOOKUP(B372,'Tableau 6'!$A$2:$P$267,16,FALSE)</f>
        <v>#N/A</v>
      </c>
      <c r="M372" s="35" t="str">
        <f t="shared" si="44"/>
        <v/>
      </c>
      <c r="N372" s="35" t="str">
        <f t="shared" si="45"/>
        <v/>
      </c>
      <c r="O372" s="36" t="e">
        <f>HLOOKUP($Q$1,'Tableau 6'!$A$2:$P$267,B372,FALSE)</f>
        <v>#REF!</v>
      </c>
      <c r="P372" s="35" t="str">
        <f t="shared" si="46"/>
        <v/>
      </c>
      <c r="Q372" s="35" t="str">
        <f t="shared" si="47"/>
        <v/>
      </c>
    </row>
    <row r="373" spans="1:17" s="126" customFormat="1" ht="14.25" customHeight="1">
      <c r="A373" s="143" t="str">
        <f>IF('Values-Valeurs'!A370="","",'Values-Valeurs'!A370)</f>
        <v/>
      </c>
      <c r="B373" s="123" t="e">
        <f>VLOOKUP(A373,Variables!$A:$D,2,FALSE)</f>
        <v>#N/A</v>
      </c>
      <c r="C373" s="175" t="e">
        <f>VLOOKUP(A373,Variables!$A:$D,4,FALSE)</f>
        <v>#N/A</v>
      </c>
      <c r="D373" s="26">
        <f>'Values-Valeurs'!B370</f>
        <v>0</v>
      </c>
      <c r="E373" s="26">
        <f>'Values-Valeurs'!C370</f>
        <v>0</v>
      </c>
      <c r="F373" s="26">
        <f>'Values-Valeurs'!D370</f>
        <v>0</v>
      </c>
      <c r="G373" s="26">
        <f>'Values-Valeurs'!E370</f>
        <v>0</v>
      </c>
      <c r="H373" s="16">
        <f t="shared" si="40"/>
        <v>0</v>
      </c>
      <c r="I373" s="16">
        <f t="shared" si="41"/>
        <v>0</v>
      </c>
      <c r="J373" s="17" t="e">
        <f t="shared" si="42"/>
        <v>#DIV/0!</v>
      </c>
      <c r="K373" s="17" t="e">
        <f t="shared" si="43"/>
        <v>#DIV/0!</v>
      </c>
      <c r="L373" s="18" t="e">
        <f>VLOOKUP(B373,'Tableau 6'!$A$2:$P$267,16,FALSE)</f>
        <v>#N/A</v>
      </c>
      <c r="M373" s="35" t="str">
        <f t="shared" si="44"/>
        <v/>
      </c>
      <c r="N373" s="35" t="str">
        <f t="shared" si="45"/>
        <v/>
      </c>
      <c r="O373" s="36" t="e">
        <f>HLOOKUP($Q$1,'Tableau 6'!$A$2:$P$267,B373,FALSE)</f>
        <v>#REF!</v>
      </c>
      <c r="P373" s="35" t="str">
        <f t="shared" si="46"/>
        <v/>
      </c>
      <c r="Q373" s="35" t="str">
        <f t="shared" si="47"/>
        <v/>
      </c>
    </row>
    <row r="374" spans="1:17" s="126" customFormat="1" ht="14.25" customHeight="1">
      <c r="A374" s="143" t="str">
        <f>IF('Values-Valeurs'!A371="","",'Values-Valeurs'!A371)</f>
        <v/>
      </c>
      <c r="B374" s="123" t="e">
        <f>VLOOKUP(A374,Variables!$A:$D,2,FALSE)</f>
        <v>#N/A</v>
      </c>
      <c r="C374" s="175" t="e">
        <f>VLOOKUP(A374,Variables!$A:$D,4,FALSE)</f>
        <v>#N/A</v>
      </c>
      <c r="D374" s="26">
        <f>'Values-Valeurs'!B371</f>
        <v>0</v>
      </c>
      <c r="E374" s="26">
        <f>'Values-Valeurs'!C371</f>
        <v>0</v>
      </c>
      <c r="F374" s="26">
        <f>'Values-Valeurs'!D371</f>
        <v>0</v>
      </c>
      <c r="G374" s="26">
        <f>'Values-Valeurs'!E371</f>
        <v>0</v>
      </c>
      <c r="H374" s="16">
        <f t="shared" si="40"/>
        <v>0</v>
      </c>
      <c r="I374" s="16">
        <f t="shared" si="41"/>
        <v>0</v>
      </c>
      <c r="J374" s="17" t="e">
        <f t="shared" si="42"/>
        <v>#DIV/0!</v>
      </c>
      <c r="K374" s="17" t="e">
        <f t="shared" si="43"/>
        <v>#DIV/0!</v>
      </c>
      <c r="L374" s="18" t="e">
        <f>VLOOKUP(B374,'Tableau 6'!$A$2:$P$267,16,FALSE)</f>
        <v>#N/A</v>
      </c>
      <c r="M374" s="35" t="str">
        <f t="shared" si="44"/>
        <v/>
      </c>
      <c r="N374" s="35" t="str">
        <f t="shared" si="45"/>
        <v/>
      </c>
      <c r="O374" s="36" t="e">
        <f>HLOOKUP($Q$1,'Tableau 6'!$A$2:$P$267,B374,FALSE)</f>
        <v>#REF!</v>
      </c>
      <c r="P374" s="35" t="str">
        <f t="shared" si="46"/>
        <v/>
      </c>
      <c r="Q374" s="35" t="str">
        <f t="shared" si="47"/>
        <v/>
      </c>
    </row>
    <row r="375" spans="1:17" s="126" customFormat="1" ht="14.25" customHeight="1">
      <c r="A375" s="143" t="str">
        <f>IF('Values-Valeurs'!A372="","",'Values-Valeurs'!A372)</f>
        <v/>
      </c>
      <c r="B375" s="123" t="e">
        <f>VLOOKUP(A375,Variables!$A:$D,2,FALSE)</f>
        <v>#N/A</v>
      </c>
      <c r="C375" s="175" t="e">
        <f>VLOOKUP(A375,Variables!$A:$D,4,FALSE)</f>
        <v>#N/A</v>
      </c>
      <c r="D375" s="26">
        <f>'Values-Valeurs'!B372</f>
        <v>0</v>
      </c>
      <c r="E375" s="26">
        <f>'Values-Valeurs'!C372</f>
        <v>0</v>
      </c>
      <c r="F375" s="26">
        <f>'Values-Valeurs'!D372</f>
        <v>0</v>
      </c>
      <c r="G375" s="26">
        <f>'Values-Valeurs'!E372</f>
        <v>0</v>
      </c>
      <c r="H375" s="16">
        <f t="shared" si="40"/>
        <v>0</v>
      </c>
      <c r="I375" s="16">
        <f t="shared" si="41"/>
        <v>0</v>
      </c>
      <c r="J375" s="17" t="e">
        <f t="shared" si="42"/>
        <v>#DIV/0!</v>
      </c>
      <c r="K375" s="17" t="e">
        <f t="shared" si="43"/>
        <v>#DIV/0!</v>
      </c>
      <c r="L375" s="18" t="e">
        <f>VLOOKUP(B375,'Tableau 6'!$A$2:$P$267,16,FALSE)</f>
        <v>#N/A</v>
      </c>
      <c r="M375" s="35" t="str">
        <f t="shared" si="44"/>
        <v/>
      </c>
      <c r="N375" s="35" t="str">
        <f t="shared" si="45"/>
        <v/>
      </c>
      <c r="O375" s="36" t="e">
        <f>HLOOKUP($Q$1,'Tableau 6'!$A$2:$P$267,B375,FALSE)</f>
        <v>#REF!</v>
      </c>
      <c r="P375" s="35" t="str">
        <f t="shared" si="46"/>
        <v/>
      </c>
      <c r="Q375" s="35" t="str">
        <f t="shared" si="47"/>
        <v/>
      </c>
    </row>
    <row r="376" spans="1:17" s="126" customFormat="1" ht="14.25" customHeight="1">
      <c r="A376" s="143" t="str">
        <f>IF('Values-Valeurs'!A373="","",'Values-Valeurs'!A373)</f>
        <v/>
      </c>
      <c r="B376" s="123" t="e">
        <f>VLOOKUP(A376,Variables!$A:$D,2,FALSE)</f>
        <v>#N/A</v>
      </c>
      <c r="C376" s="175" t="e">
        <f>VLOOKUP(A376,Variables!$A:$D,4,FALSE)</f>
        <v>#N/A</v>
      </c>
      <c r="D376" s="26">
        <f>'Values-Valeurs'!B373</f>
        <v>0</v>
      </c>
      <c r="E376" s="26">
        <f>'Values-Valeurs'!C373</f>
        <v>0</v>
      </c>
      <c r="F376" s="26">
        <f>'Values-Valeurs'!D373</f>
        <v>0</v>
      </c>
      <c r="G376" s="26">
        <f>'Values-Valeurs'!E373</f>
        <v>0</v>
      </c>
      <c r="H376" s="16">
        <f t="shared" si="40"/>
        <v>0</v>
      </c>
      <c r="I376" s="16">
        <f t="shared" si="41"/>
        <v>0</v>
      </c>
      <c r="J376" s="17" t="e">
        <f t="shared" si="42"/>
        <v>#DIV/0!</v>
      </c>
      <c r="K376" s="17" t="e">
        <f t="shared" si="43"/>
        <v>#DIV/0!</v>
      </c>
      <c r="L376" s="18" t="e">
        <f>VLOOKUP(B376,'Tableau 6'!$A$2:$P$267,16,FALSE)</f>
        <v>#N/A</v>
      </c>
      <c r="M376" s="35" t="str">
        <f t="shared" si="44"/>
        <v/>
      </c>
      <c r="N376" s="35" t="str">
        <f t="shared" si="45"/>
        <v/>
      </c>
      <c r="O376" s="36" t="e">
        <f>HLOOKUP($Q$1,'Tableau 6'!$A$2:$P$267,B376,FALSE)</f>
        <v>#REF!</v>
      </c>
      <c r="P376" s="35" t="str">
        <f t="shared" si="46"/>
        <v/>
      </c>
      <c r="Q376" s="35" t="str">
        <f t="shared" si="47"/>
        <v/>
      </c>
    </row>
    <row r="377" spans="1:17" s="126" customFormat="1" ht="14.25" customHeight="1">
      <c r="A377" s="143" t="str">
        <f>IF('Values-Valeurs'!A374="","",'Values-Valeurs'!A374)</f>
        <v/>
      </c>
      <c r="B377" s="123" t="e">
        <f>VLOOKUP(A377,Variables!$A:$D,2,FALSE)</f>
        <v>#N/A</v>
      </c>
      <c r="C377" s="175" t="e">
        <f>VLOOKUP(A377,Variables!$A:$D,4,FALSE)</f>
        <v>#N/A</v>
      </c>
      <c r="D377" s="26">
        <f>'Values-Valeurs'!B374</f>
        <v>0</v>
      </c>
      <c r="E377" s="26">
        <f>'Values-Valeurs'!C374</f>
        <v>0</v>
      </c>
      <c r="F377" s="26">
        <f>'Values-Valeurs'!D374</f>
        <v>0</v>
      </c>
      <c r="G377" s="26">
        <f>'Values-Valeurs'!E374</f>
        <v>0</v>
      </c>
      <c r="H377" s="16">
        <f t="shared" si="40"/>
        <v>0</v>
      </c>
      <c r="I377" s="16">
        <f t="shared" si="41"/>
        <v>0</v>
      </c>
      <c r="J377" s="17" t="e">
        <f t="shared" si="42"/>
        <v>#DIV/0!</v>
      </c>
      <c r="K377" s="17" t="e">
        <f t="shared" si="43"/>
        <v>#DIV/0!</v>
      </c>
      <c r="L377" s="18" t="e">
        <f>VLOOKUP(B377,'Tableau 6'!$A$2:$P$267,16,FALSE)</f>
        <v>#N/A</v>
      </c>
      <c r="M377" s="35" t="str">
        <f t="shared" si="44"/>
        <v/>
      </c>
      <c r="N377" s="35" t="str">
        <f t="shared" si="45"/>
        <v/>
      </c>
      <c r="O377" s="36" t="e">
        <f>HLOOKUP($Q$1,'Tableau 6'!$A$2:$P$267,B377,FALSE)</f>
        <v>#REF!</v>
      </c>
      <c r="P377" s="35" t="str">
        <f t="shared" si="46"/>
        <v/>
      </c>
      <c r="Q377" s="35" t="str">
        <f t="shared" si="47"/>
        <v/>
      </c>
    </row>
    <row r="378" spans="1:17" s="126" customFormat="1" ht="14.25" customHeight="1">
      <c r="A378" s="143" t="str">
        <f>IF('Values-Valeurs'!A375="","",'Values-Valeurs'!A375)</f>
        <v/>
      </c>
      <c r="B378" s="123" t="e">
        <f>VLOOKUP(A378,Variables!$A:$D,2,FALSE)</f>
        <v>#N/A</v>
      </c>
      <c r="C378" s="175" t="e">
        <f>VLOOKUP(A378,Variables!$A:$D,4,FALSE)</f>
        <v>#N/A</v>
      </c>
      <c r="D378" s="26">
        <f>'Values-Valeurs'!B375</f>
        <v>0</v>
      </c>
      <c r="E378" s="26">
        <f>'Values-Valeurs'!C375</f>
        <v>0</v>
      </c>
      <c r="F378" s="26">
        <f>'Values-Valeurs'!D375</f>
        <v>0</v>
      </c>
      <c r="G378" s="26">
        <f>'Values-Valeurs'!E375</f>
        <v>0</v>
      </c>
      <c r="H378" s="16">
        <f t="shared" si="40"/>
        <v>0</v>
      </c>
      <c r="I378" s="16">
        <f t="shared" si="41"/>
        <v>0</v>
      </c>
      <c r="J378" s="17" t="e">
        <f t="shared" si="42"/>
        <v>#DIV/0!</v>
      </c>
      <c r="K378" s="17" t="e">
        <f t="shared" si="43"/>
        <v>#DIV/0!</v>
      </c>
      <c r="L378" s="18" t="e">
        <f>VLOOKUP(B378,'Tableau 6'!$A$2:$P$267,16,FALSE)</f>
        <v>#N/A</v>
      </c>
      <c r="M378" s="35" t="str">
        <f t="shared" si="44"/>
        <v/>
      </c>
      <c r="N378" s="35" t="str">
        <f t="shared" si="45"/>
        <v/>
      </c>
      <c r="O378" s="36" t="e">
        <f>HLOOKUP($Q$1,'Tableau 6'!$A$2:$P$267,B378,FALSE)</f>
        <v>#REF!</v>
      </c>
      <c r="P378" s="35" t="str">
        <f t="shared" si="46"/>
        <v/>
      </c>
      <c r="Q378" s="35" t="str">
        <f t="shared" si="47"/>
        <v/>
      </c>
    </row>
    <row r="379" spans="1:17" s="126" customFormat="1" ht="14.25" customHeight="1">
      <c r="A379" s="143" t="str">
        <f>IF('Values-Valeurs'!A376="","",'Values-Valeurs'!A376)</f>
        <v/>
      </c>
      <c r="B379" s="123" t="e">
        <f>VLOOKUP(A379,Variables!$A:$D,2,FALSE)</f>
        <v>#N/A</v>
      </c>
      <c r="C379" s="175" t="e">
        <f>VLOOKUP(A379,Variables!$A:$D,4,FALSE)</f>
        <v>#N/A</v>
      </c>
      <c r="D379" s="26">
        <f>'Values-Valeurs'!B376</f>
        <v>0</v>
      </c>
      <c r="E379" s="26">
        <f>'Values-Valeurs'!C376</f>
        <v>0</v>
      </c>
      <c r="F379" s="26">
        <f>'Values-Valeurs'!D376</f>
        <v>0</v>
      </c>
      <c r="G379" s="26">
        <f>'Values-Valeurs'!E376</f>
        <v>0</v>
      </c>
      <c r="H379" s="16">
        <f t="shared" si="40"/>
        <v>0</v>
      </c>
      <c r="I379" s="16">
        <f t="shared" si="41"/>
        <v>0</v>
      </c>
      <c r="J379" s="17" t="e">
        <f t="shared" si="42"/>
        <v>#DIV/0!</v>
      </c>
      <c r="K379" s="17" t="e">
        <f t="shared" si="43"/>
        <v>#DIV/0!</v>
      </c>
      <c r="L379" s="18" t="e">
        <f>VLOOKUP(B379,'Tableau 6'!$A$2:$P$267,16,FALSE)</f>
        <v>#N/A</v>
      </c>
      <c r="M379" s="35" t="str">
        <f t="shared" si="44"/>
        <v/>
      </c>
      <c r="N379" s="35" t="str">
        <f t="shared" si="45"/>
        <v/>
      </c>
      <c r="O379" s="36" t="e">
        <f>HLOOKUP($Q$1,'Tableau 6'!$A$2:$P$267,B379,FALSE)</f>
        <v>#REF!</v>
      </c>
      <c r="P379" s="35" t="str">
        <f t="shared" si="46"/>
        <v/>
      </c>
      <c r="Q379" s="35" t="str">
        <f t="shared" si="47"/>
        <v/>
      </c>
    </row>
    <row r="380" spans="1:17" s="126" customFormat="1" ht="14.25" customHeight="1">
      <c r="A380" s="143" t="str">
        <f>IF('Values-Valeurs'!A377="","",'Values-Valeurs'!A377)</f>
        <v/>
      </c>
      <c r="B380" s="123" t="e">
        <f>VLOOKUP(A380,Variables!$A:$D,2,FALSE)</f>
        <v>#N/A</v>
      </c>
      <c r="C380" s="175" t="e">
        <f>VLOOKUP(A380,Variables!$A:$D,4,FALSE)</f>
        <v>#N/A</v>
      </c>
      <c r="D380" s="26">
        <f>'Values-Valeurs'!B377</f>
        <v>0</v>
      </c>
      <c r="E380" s="26">
        <f>'Values-Valeurs'!C377</f>
        <v>0</v>
      </c>
      <c r="F380" s="26">
        <f>'Values-Valeurs'!D377</f>
        <v>0</v>
      </c>
      <c r="G380" s="26">
        <f>'Values-Valeurs'!E377</f>
        <v>0</v>
      </c>
      <c r="H380" s="16">
        <f t="shared" si="40"/>
        <v>0</v>
      </c>
      <c r="I380" s="16">
        <f t="shared" si="41"/>
        <v>0</v>
      </c>
      <c r="J380" s="17" t="e">
        <f t="shared" si="42"/>
        <v>#DIV/0!</v>
      </c>
      <c r="K380" s="17" t="e">
        <f t="shared" si="43"/>
        <v>#DIV/0!</v>
      </c>
      <c r="L380" s="18" t="e">
        <f>VLOOKUP(B380,'Tableau 6'!$A$2:$P$267,16,FALSE)</f>
        <v>#N/A</v>
      </c>
      <c r="M380" s="35" t="str">
        <f t="shared" si="44"/>
        <v/>
      </c>
      <c r="N380" s="35" t="str">
        <f t="shared" si="45"/>
        <v/>
      </c>
      <c r="O380" s="36" t="e">
        <f>HLOOKUP($Q$1,'Tableau 6'!$A$2:$P$267,B380,FALSE)</f>
        <v>#REF!</v>
      </c>
      <c r="P380" s="35" t="str">
        <f t="shared" si="46"/>
        <v/>
      </c>
      <c r="Q380" s="35" t="str">
        <f t="shared" si="47"/>
        <v/>
      </c>
    </row>
    <row r="381" spans="1:17" s="126" customFormat="1" ht="14.25" customHeight="1">
      <c r="A381" s="143" t="str">
        <f>IF('Values-Valeurs'!A378="","",'Values-Valeurs'!A378)</f>
        <v/>
      </c>
      <c r="B381" s="123" t="e">
        <f>VLOOKUP(A381,Variables!$A:$D,2,FALSE)</f>
        <v>#N/A</v>
      </c>
      <c r="C381" s="175" t="e">
        <f>VLOOKUP(A381,Variables!$A:$D,4,FALSE)</f>
        <v>#N/A</v>
      </c>
      <c r="D381" s="26">
        <f>'Values-Valeurs'!B378</f>
        <v>0</v>
      </c>
      <c r="E381" s="26">
        <f>'Values-Valeurs'!C378</f>
        <v>0</v>
      </c>
      <c r="F381" s="26">
        <f>'Values-Valeurs'!D378</f>
        <v>0</v>
      </c>
      <c r="G381" s="26">
        <f>'Values-Valeurs'!E378</f>
        <v>0</v>
      </c>
      <c r="H381" s="16">
        <f t="shared" si="40"/>
        <v>0</v>
      </c>
      <c r="I381" s="16">
        <f t="shared" si="41"/>
        <v>0</v>
      </c>
      <c r="J381" s="17" t="e">
        <f t="shared" si="42"/>
        <v>#DIV/0!</v>
      </c>
      <c r="K381" s="17" t="e">
        <f t="shared" si="43"/>
        <v>#DIV/0!</v>
      </c>
      <c r="L381" s="18" t="e">
        <f>VLOOKUP(B381,'Tableau 6'!$A$2:$P$267,16,FALSE)</f>
        <v>#N/A</v>
      </c>
      <c r="M381" s="35" t="str">
        <f t="shared" si="44"/>
        <v/>
      </c>
      <c r="N381" s="35" t="str">
        <f t="shared" si="45"/>
        <v/>
      </c>
      <c r="O381" s="36" t="e">
        <f>HLOOKUP($Q$1,'Tableau 6'!$A$2:$P$267,B381,FALSE)</f>
        <v>#REF!</v>
      </c>
      <c r="P381" s="35" t="str">
        <f t="shared" si="46"/>
        <v/>
      </c>
      <c r="Q381" s="35" t="str">
        <f t="shared" si="47"/>
        <v/>
      </c>
    </row>
    <row r="382" spans="1:17" s="126" customFormat="1" ht="14.25" customHeight="1">
      <c r="A382" s="143" t="str">
        <f>IF('Values-Valeurs'!A379="","",'Values-Valeurs'!A379)</f>
        <v/>
      </c>
      <c r="B382" s="123" t="e">
        <f>VLOOKUP(A382,Variables!$A:$D,2,FALSE)</f>
        <v>#N/A</v>
      </c>
      <c r="C382" s="175" t="e">
        <f>VLOOKUP(A382,Variables!$A:$D,4,FALSE)</f>
        <v>#N/A</v>
      </c>
      <c r="D382" s="26">
        <f>'Values-Valeurs'!B379</f>
        <v>0</v>
      </c>
      <c r="E382" s="26">
        <f>'Values-Valeurs'!C379</f>
        <v>0</v>
      </c>
      <c r="F382" s="26">
        <f>'Values-Valeurs'!D379</f>
        <v>0</v>
      </c>
      <c r="G382" s="26">
        <f>'Values-Valeurs'!E379</f>
        <v>0</v>
      </c>
      <c r="H382" s="16">
        <f t="shared" si="40"/>
        <v>0</v>
      </c>
      <c r="I382" s="16">
        <f t="shared" si="41"/>
        <v>0</v>
      </c>
      <c r="J382" s="17" t="e">
        <f t="shared" si="42"/>
        <v>#DIV/0!</v>
      </c>
      <c r="K382" s="17" t="e">
        <f t="shared" si="43"/>
        <v>#DIV/0!</v>
      </c>
      <c r="L382" s="18" t="e">
        <f>VLOOKUP(B382,'Tableau 6'!$A$2:$P$267,16,FALSE)</f>
        <v>#N/A</v>
      </c>
      <c r="M382" s="35" t="str">
        <f t="shared" si="44"/>
        <v/>
      </c>
      <c r="N382" s="35" t="str">
        <f t="shared" si="45"/>
        <v/>
      </c>
      <c r="O382" s="36" t="e">
        <f>HLOOKUP($Q$1,'Tableau 6'!$A$2:$P$267,B382,FALSE)</f>
        <v>#REF!</v>
      </c>
      <c r="P382" s="35" t="str">
        <f t="shared" si="46"/>
        <v/>
      </c>
      <c r="Q382" s="35" t="str">
        <f t="shared" si="47"/>
        <v/>
      </c>
    </row>
    <row r="383" spans="1:17" s="126" customFormat="1" ht="14.25" customHeight="1">
      <c r="A383" s="143" t="str">
        <f>IF('Values-Valeurs'!A380="","",'Values-Valeurs'!A380)</f>
        <v/>
      </c>
      <c r="B383" s="123" t="e">
        <f>VLOOKUP(A383,Variables!$A:$D,2,FALSE)</f>
        <v>#N/A</v>
      </c>
      <c r="C383" s="175" t="e">
        <f>VLOOKUP(A383,Variables!$A:$D,4,FALSE)</f>
        <v>#N/A</v>
      </c>
      <c r="D383" s="26">
        <f>'Values-Valeurs'!B380</f>
        <v>0</v>
      </c>
      <c r="E383" s="26">
        <f>'Values-Valeurs'!C380</f>
        <v>0</v>
      </c>
      <c r="F383" s="26">
        <f>'Values-Valeurs'!D380</f>
        <v>0</v>
      </c>
      <c r="G383" s="26">
        <f>'Values-Valeurs'!E380</f>
        <v>0</v>
      </c>
      <c r="H383" s="16">
        <f t="shared" si="40"/>
        <v>0</v>
      </c>
      <c r="I383" s="16">
        <f t="shared" si="41"/>
        <v>0</v>
      </c>
      <c r="J383" s="17" t="e">
        <f t="shared" si="42"/>
        <v>#DIV/0!</v>
      </c>
      <c r="K383" s="17" t="e">
        <f t="shared" si="43"/>
        <v>#DIV/0!</v>
      </c>
      <c r="L383" s="18" t="e">
        <f>VLOOKUP(B383,'Tableau 6'!$A$2:$P$267,16,FALSE)</f>
        <v>#N/A</v>
      </c>
      <c r="M383" s="35" t="str">
        <f t="shared" si="44"/>
        <v/>
      </c>
      <c r="N383" s="35" t="str">
        <f t="shared" si="45"/>
        <v/>
      </c>
      <c r="O383" s="36" t="e">
        <f>HLOOKUP($Q$1,'Tableau 6'!$A$2:$P$267,B383,FALSE)</f>
        <v>#REF!</v>
      </c>
      <c r="P383" s="35" t="str">
        <f t="shared" si="46"/>
        <v/>
      </c>
      <c r="Q383" s="35" t="str">
        <f t="shared" si="47"/>
        <v/>
      </c>
    </row>
    <row r="384" spans="1:17" s="126" customFormat="1" ht="14.25" customHeight="1">
      <c r="A384" s="143" t="str">
        <f>IF('Values-Valeurs'!A381="","",'Values-Valeurs'!A381)</f>
        <v/>
      </c>
      <c r="B384" s="123" t="e">
        <f>VLOOKUP(A384,Variables!$A:$D,2,FALSE)</f>
        <v>#N/A</v>
      </c>
      <c r="C384" s="175" t="e">
        <f>VLOOKUP(A384,Variables!$A:$D,4,FALSE)</f>
        <v>#N/A</v>
      </c>
      <c r="D384" s="26">
        <f>'Values-Valeurs'!B381</f>
        <v>0</v>
      </c>
      <c r="E384" s="26">
        <f>'Values-Valeurs'!C381</f>
        <v>0</v>
      </c>
      <c r="F384" s="26">
        <f>'Values-Valeurs'!D381</f>
        <v>0</v>
      </c>
      <c r="G384" s="26">
        <f>'Values-Valeurs'!E381</f>
        <v>0</v>
      </c>
      <c r="H384" s="16">
        <f t="shared" si="40"/>
        <v>0</v>
      </c>
      <c r="I384" s="16">
        <f t="shared" si="41"/>
        <v>0</v>
      </c>
      <c r="J384" s="17" t="e">
        <f t="shared" si="42"/>
        <v>#DIV/0!</v>
      </c>
      <c r="K384" s="17" t="e">
        <f t="shared" si="43"/>
        <v>#DIV/0!</v>
      </c>
      <c r="L384" s="18" t="e">
        <f>VLOOKUP(B384,'Tableau 6'!$A$2:$P$267,16,FALSE)</f>
        <v>#N/A</v>
      </c>
      <c r="M384" s="35" t="str">
        <f t="shared" si="44"/>
        <v/>
      </c>
      <c r="N384" s="35" t="str">
        <f t="shared" si="45"/>
        <v/>
      </c>
      <c r="O384" s="36" t="e">
        <f>HLOOKUP($Q$1,'Tableau 6'!$A$2:$P$267,B384,FALSE)</f>
        <v>#REF!</v>
      </c>
      <c r="P384" s="35" t="str">
        <f t="shared" si="46"/>
        <v/>
      </c>
      <c r="Q384" s="35" t="str">
        <f t="shared" si="47"/>
        <v/>
      </c>
    </row>
    <row r="385" spans="1:17" s="126" customFormat="1" ht="14.25" customHeight="1">
      <c r="A385" s="143" t="str">
        <f>IF('Values-Valeurs'!A382="","",'Values-Valeurs'!A382)</f>
        <v/>
      </c>
      <c r="B385" s="123" t="e">
        <f>VLOOKUP(A385,Variables!$A:$D,2,FALSE)</f>
        <v>#N/A</v>
      </c>
      <c r="C385" s="175" t="e">
        <f>VLOOKUP(A385,Variables!$A:$D,4,FALSE)</f>
        <v>#N/A</v>
      </c>
      <c r="D385" s="26">
        <f>'Values-Valeurs'!B382</f>
        <v>0</v>
      </c>
      <c r="E385" s="26">
        <f>'Values-Valeurs'!C382</f>
        <v>0</v>
      </c>
      <c r="F385" s="26">
        <f>'Values-Valeurs'!D382</f>
        <v>0</v>
      </c>
      <c r="G385" s="26">
        <f>'Values-Valeurs'!E382</f>
        <v>0</v>
      </c>
      <c r="H385" s="16">
        <f t="shared" si="40"/>
        <v>0</v>
      </c>
      <c r="I385" s="16">
        <f t="shared" si="41"/>
        <v>0</v>
      </c>
      <c r="J385" s="17" t="e">
        <f t="shared" si="42"/>
        <v>#DIV/0!</v>
      </c>
      <c r="K385" s="17" t="e">
        <f t="shared" si="43"/>
        <v>#DIV/0!</v>
      </c>
      <c r="L385" s="18" t="e">
        <f>VLOOKUP(B385,'Tableau 6'!$A$2:$P$267,16,FALSE)</f>
        <v>#N/A</v>
      </c>
      <c r="M385" s="35" t="str">
        <f t="shared" si="44"/>
        <v/>
      </c>
      <c r="N385" s="35" t="str">
        <f t="shared" si="45"/>
        <v/>
      </c>
      <c r="O385" s="36" t="e">
        <f>HLOOKUP($Q$1,'Tableau 6'!$A$2:$P$267,B385,FALSE)</f>
        <v>#REF!</v>
      </c>
      <c r="P385" s="35" t="str">
        <f t="shared" si="46"/>
        <v/>
      </c>
      <c r="Q385" s="35" t="str">
        <f t="shared" si="47"/>
        <v/>
      </c>
    </row>
    <row r="386" spans="1:17" s="126" customFormat="1" ht="14.25" customHeight="1">
      <c r="A386" s="143" t="str">
        <f>IF('Values-Valeurs'!A383="","",'Values-Valeurs'!A383)</f>
        <v/>
      </c>
      <c r="B386" s="123" t="e">
        <f>VLOOKUP(A386,Variables!$A:$D,2,FALSE)</f>
        <v>#N/A</v>
      </c>
      <c r="C386" s="175" t="e">
        <f>VLOOKUP(A386,Variables!$A:$D,4,FALSE)</f>
        <v>#N/A</v>
      </c>
      <c r="D386" s="26">
        <f>'Values-Valeurs'!B383</f>
        <v>0</v>
      </c>
      <c r="E386" s="26">
        <f>'Values-Valeurs'!C383</f>
        <v>0</v>
      </c>
      <c r="F386" s="26">
        <f>'Values-Valeurs'!D383</f>
        <v>0</v>
      </c>
      <c r="G386" s="26">
        <f>'Values-Valeurs'!E383</f>
        <v>0</v>
      </c>
      <c r="H386" s="16">
        <f t="shared" si="40"/>
        <v>0</v>
      </c>
      <c r="I386" s="16">
        <f t="shared" si="41"/>
        <v>0</v>
      </c>
      <c r="J386" s="17" t="e">
        <f t="shared" si="42"/>
        <v>#DIV/0!</v>
      </c>
      <c r="K386" s="17" t="e">
        <f t="shared" si="43"/>
        <v>#DIV/0!</v>
      </c>
      <c r="L386" s="18" t="e">
        <f>VLOOKUP(B386,'Tableau 6'!$A$2:$P$267,16,FALSE)</f>
        <v>#N/A</v>
      </c>
      <c r="M386" s="35" t="str">
        <f t="shared" si="44"/>
        <v/>
      </c>
      <c r="N386" s="35" t="str">
        <f t="shared" si="45"/>
        <v/>
      </c>
      <c r="O386" s="36" t="e">
        <f>HLOOKUP($Q$1,'Tableau 6'!$A$2:$P$267,B386,FALSE)</f>
        <v>#REF!</v>
      </c>
      <c r="P386" s="35" t="str">
        <f t="shared" si="46"/>
        <v/>
      </c>
      <c r="Q386" s="35" t="str">
        <f t="shared" si="47"/>
        <v/>
      </c>
    </row>
    <row r="387" spans="1:17" s="126" customFormat="1" ht="14.25" customHeight="1">
      <c r="A387" s="143" t="str">
        <f>IF('Values-Valeurs'!A384="","",'Values-Valeurs'!A384)</f>
        <v/>
      </c>
      <c r="B387" s="123" t="e">
        <f>VLOOKUP(A387,Variables!$A:$D,2,FALSE)</f>
        <v>#N/A</v>
      </c>
      <c r="C387" s="175" t="e">
        <f>VLOOKUP(A387,Variables!$A:$D,4,FALSE)</f>
        <v>#N/A</v>
      </c>
      <c r="D387" s="26">
        <f>'Values-Valeurs'!B384</f>
        <v>0</v>
      </c>
      <c r="E387" s="26">
        <f>'Values-Valeurs'!C384</f>
        <v>0</v>
      </c>
      <c r="F387" s="26">
        <f>'Values-Valeurs'!D384</f>
        <v>0</v>
      </c>
      <c r="G387" s="26">
        <f>'Values-Valeurs'!E384</f>
        <v>0</v>
      </c>
      <c r="H387" s="16">
        <f t="shared" si="40"/>
        <v>0</v>
      </c>
      <c r="I387" s="16">
        <f t="shared" si="41"/>
        <v>0</v>
      </c>
      <c r="J387" s="17" t="e">
        <f t="shared" si="42"/>
        <v>#DIV/0!</v>
      </c>
      <c r="K387" s="17" t="e">
        <f t="shared" si="43"/>
        <v>#DIV/0!</v>
      </c>
      <c r="L387" s="18" t="e">
        <f>VLOOKUP(B387,'Tableau 6'!$A$2:$P$267,16,FALSE)</f>
        <v>#N/A</v>
      </c>
      <c r="M387" s="35" t="str">
        <f t="shared" si="44"/>
        <v/>
      </c>
      <c r="N387" s="35" t="str">
        <f t="shared" si="45"/>
        <v/>
      </c>
      <c r="O387" s="36" t="e">
        <f>HLOOKUP($Q$1,'Tableau 6'!$A$2:$P$267,B387,FALSE)</f>
        <v>#REF!</v>
      </c>
      <c r="P387" s="35" t="str">
        <f t="shared" si="46"/>
        <v/>
      </c>
      <c r="Q387" s="35" t="str">
        <f t="shared" si="47"/>
        <v/>
      </c>
    </row>
    <row r="388" spans="1:17" s="126" customFormat="1" ht="14.25" customHeight="1">
      <c r="A388" s="143" t="str">
        <f>IF('Values-Valeurs'!A385="","",'Values-Valeurs'!A385)</f>
        <v/>
      </c>
      <c r="B388" s="123" t="e">
        <f>VLOOKUP(A388,Variables!$A:$D,2,FALSE)</f>
        <v>#N/A</v>
      </c>
      <c r="C388" s="175" t="e">
        <f>VLOOKUP(A388,Variables!$A:$D,4,FALSE)</f>
        <v>#N/A</v>
      </c>
      <c r="D388" s="26">
        <f>'Values-Valeurs'!B385</f>
        <v>0</v>
      </c>
      <c r="E388" s="26">
        <f>'Values-Valeurs'!C385</f>
        <v>0</v>
      </c>
      <c r="F388" s="26">
        <f>'Values-Valeurs'!D385</f>
        <v>0</v>
      </c>
      <c r="G388" s="26">
        <f>'Values-Valeurs'!E385</f>
        <v>0</v>
      </c>
      <c r="H388" s="16">
        <f t="shared" si="40"/>
        <v>0</v>
      </c>
      <c r="I388" s="16">
        <f t="shared" si="41"/>
        <v>0</v>
      </c>
      <c r="J388" s="17" t="e">
        <f t="shared" si="42"/>
        <v>#DIV/0!</v>
      </c>
      <c r="K388" s="17" t="e">
        <f t="shared" si="43"/>
        <v>#DIV/0!</v>
      </c>
      <c r="L388" s="18" t="e">
        <f>VLOOKUP(B388,'Tableau 6'!$A$2:$P$267,16,FALSE)</f>
        <v>#N/A</v>
      </c>
      <c r="M388" s="35" t="str">
        <f t="shared" si="44"/>
        <v/>
      </c>
      <c r="N388" s="35" t="str">
        <f t="shared" si="45"/>
        <v/>
      </c>
      <c r="O388" s="36" t="e">
        <f>HLOOKUP($Q$1,'Tableau 6'!$A$2:$P$267,B388,FALSE)</f>
        <v>#REF!</v>
      </c>
      <c r="P388" s="35" t="str">
        <f t="shared" si="46"/>
        <v/>
      </c>
      <c r="Q388" s="35" t="str">
        <f t="shared" si="47"/>
        <v/>
      </c>
    </row>
    <row r="389" spans="1:17" s="126" customFormat="1" ht="14.25" customHeight="1">
      <c r="A389" s="143" t="str">
        <f>IF('Values-Valeurs'!A386="","",'Values-Valeurs'!A386)</f>
        <v/>
      </c>
      <c r="B389" s="123" t="e">
        <f>VLOOKUP(A389,Variables!$A:$D,2,FALSE)</f>
        <v>#N/A</v>
      </c>
      <c r="C389" s="175" t="e">
        <f>VLOOKUP(A389,Variables!$A:$D,4,FALSE)</f>
        <v>#N/A</v>
      </c>
      <c r="D389" s="26">
        <f>'Values-Valeurs'!B386</f>
        <v>0</v>
      </c>
      <c r="E389" s="26">
        <f>'Values-Valeurs'!C386</f>
        <v>0</v>
      </c>
      <c r="F389" s="26">
        <f>'Values-Valeurs'!D386</f>
        <v>0</v>
      </c>
      <c r="G389" s="26">
        <f>'Values-Valeurs'!E386</f>
        <v>0</v>
      </c>
      <c r="H389" s="16">
        <f t="shared" si="40"/>
        <v>0</v>
      </c>
      <c r="I389" s="16">
        <f t="shared" si="41"/>
        <v>0</v>
      </c>
      <c r="J389" s="17" t="e">
        <f t="shared" si="42"/>
        <v>#DIV/0!</v>
      </c>
      <c r="K389" s="17" t="e">
        <f t="shared" si="43"/>
        <v>#DIV/0!</v>
      </c>
      <c r="L389" s="18" t="e">
        <f>VLOOKUP(B389,'Tableau 6'!$A$2:$P$267,16,FALSE)</f>
        <v>#N/A</v>
      </c>
      <c r="M389" s="35" t="str">
        <f t="shared" si="44"/>
        <v/>
      </c>
      <c r="N389" s="35" t="str">
        <f t="shared" si="45"/>
        <v/>
      </c>
      <c r="O389" s="36" t="e">
        <f>HLOOKUP($Q$1,'Tableau 6'!$A$2:$P$267,B389,FALSE)</f>
        <v>#REF!</v>
      </c>
      <c r="P389" s="35" t="str">
        <f t="shared" si="46"/>
        <v/>
      </c>
      <c r="Q389" s="35" t="str">
        <f t="shared" si="47"/>
        <v/>
      </c>
    </row>
    <row r="390" spans="1:17" s="126" customFormat="1" ht="14.25" customHeight="1">
      <c r="A390" s="143" t="str">
        <f>IF('Values-Valeurs'!A387="","",'Values-Valeurs'!A387)</f>
        <v/>
      </c>
      <c r="B390" s="123" t="e">
        <f>VLOOKUP(A390,Variables!$A:$D,2,FALSE)</f>
        <v>#N/A</v>
      </c>
      <c r="C390" s="175" t="e">
        <f>VLOOKUP(A390,Variables!$A:$D,4,FALSE)</f>
        <v>#N/A</v>
      </c>
      <c r="D390" s="26">
        <f>'Values-Valeurs'!B387</f>
        <v>0</v>
      </c>
      <c r="E390" s="26">
        <f>'Values-Valeurs'!C387</f>
        <v>0</v>
      </c>
      <c r="F390" s="26">
        <f>'Values-Valeurs'!D387</f>
        <v>0</v>
      </c>
      <c r="G390" s="26">
        <f>'Values-Valeurs'!E387</f>
        <v>0</v>
      </c>
      <c r="H390" s="16">
        <f t="shared" ref="H390:H436" si="48">D390+E390</f>
        <v>0</v>
      </c>
      <c r="I390" s="16">
        <f t="shared" ref="I390:I436" si="49">D390+E390+F390</f>
        <v>0</v>
      </c>
      <c r="J390" s="17" t="e">
        <f t="shared" ref="J390:J436" si="50">IF((COUNTA(D390)=0),0,(D390)/(D390+F390))</f>
        <v>#DIV/0!</v>
      </c>
      <c r="K390" s="17" t="e">
        <f t="shared" ref="K390:K436" si="51">IF((COUNTA(D390:E390)=0),0,(D390+E390)/(D390+E390+F390))</f>
        <v>#DIV/0!</v>
      </c>
      <c r="L390" s="18" t="e">
        <f>VLOOKUP(B390,'Tableau 6'!$A$2:$P$267,16,FALSE)</f>
        <v>#N/A</v>
      </c>
      <c r="M390" s="35" t="str">
        <f t="shared" ref="M390:M436" si="52">IF(I390=0,"",IF(L390="no data","",((IF(AND($H390&lt;=$I390,$H390&gt;=0),BINOMDIST($H390,$I390,L390/100,0),"")))))</f>
        <v/>
      </c>
      <c r="N390" s="35" t="str">
        <f t="shared" ref="N390:N436" si="53">IF(I390=0,"",(IF(AND(M390&lt;=0.05,K390*100&gt;L390),"Alert",IF(AND(M390&lt;=0.05,K390*100&lt;L390),"protective",""))))</f>
        <v/>
      </c>
      <c r="O390" s="36" t="e">
        <f>HLOOKUP($Q$1,'Tableau 6'!$A$2:$P$267,B390,FALSE)</f>
        <v>#REF!</v>
      </c>
      <c r="P390" s="35" t="str">
        <f t="shared" ref="P390:P436" si="54">IF(I390=0,"",IF(O390="no data","",(IF(AND($H390&lt;=$I390,$H390&gt;=0),BINOMDIST($H390,$I390,O390/100,0),""))))</f>
        <v/>
      </c>
      <c r="Q390" s="35" t="str">
        <f t="shared" ref="Q390:Q436" si="55">IF(I390=0,"",(IF(AND(P390&lt;=0.05,K390*100&gt;O390),"Alert",IF(AND(P390&lt;=0.05,K390*100&lt;O390),"protective",""))))</f>
        <v/>
      </c>
    </row>
    <row r="391" spans="1:17" s="126" customFormat="1" ht="14.25" customHeight="1">
      <c r="A391" s="143" t="str">
        <f>IF('Values-Valeurs'!A388="","",'Values-Valeurs'!A388)</f>
        <v/>
      </c>
      <c r="B391" s="123" t="e">
        <f>VLOOKUP(A391,Variables!$A:$D,2,FALSE)</f>
        <v>#N/A</v>
      </c>
      <c r="C391" s="175" t="e">
        <f>VLOOKUP(A391,Variables!$A:$D,4,FALSE)</f>
        <v>#N/A</v>
      </c>
      <c r="D391" s="26">
        <f>'Values-Valeurs'!B388</f>
        <v>0</v>
      </c>
      <c r="E391" s="26">
        <f>'Values-Valeurs'!C388</f>
        <v>0</v>
      </c>
      <c r="F391" s="26">
        <f>'Values-Valeurs'!D388</f>
        <v>0</v>
      </c>
      <c r="G391" s="26">
        <f>'Values-Valeurs'!E388</f>
        <v>0</v>
      </c>
      <c r="H391" s="16">
        <f t="shared" si="48"/>
        <v>0</v>
      </c>
      <c r="I391" s="16">
        <f t="shared" si="49"/>
        <v>0</v>
      </c>
      <c r="J391" s="17" t="e">
        <f t="shared" si="50"/>
        <v>#DIV/0!</v>
      </c>
      <c r="K391" s="17" t="e">
        <f t="shared" si="51"/>
        <v>#DIV/0!</v>
      </c>
      <c r="L391" s="18" t="e">
        <f>VLOOKUP(B391,'Tableau 6'!$A$2:$P$267,16,FALSE)</f>
        <v>#N/A</v>
      </c>
      <c r="M391" s="35" t="str">
        <f t="shared" si="52"/>
        <v/>
      </c>
      <c r="N391" s="35" t="str">
        <f t="shared" si="53"/>
        <v/>
      </c>
      <c r="O391" s="36" t="e">
        <f>HLOOKUP($Q$1,'Tableau 6'!$A$2:$P$267,B391,FALSE)</f>
        <v>#REF!</v>
      </c>
      <c r="P391" s="35" t="str">
        <f t="shared" si="54"/>
        <v/>
      </c>
      <c r="Q391" s="35" t="str">
        <f t="shared" si="55"/>
        <v/>
      </c>
    </row>
    <row r="392" spans="1:17" s="126" customFormat="1" ht="14.25" customHeight="1">
      <c r="A392" s="143" t="str">
        <f>IF('Values-Valeurs'!A389="","",'Values-Valeurs'!A389)</f>
        <v/>
      </c>
      <c r="B392" s="123" t="e">
        <f>VLOOKUP(A392,Variables!$A:$D,2,FALSE)</f>
        <v>#N/A</v>
      </c>
      <c r="C392" s="175" t="e">
        <f>VLOOKUP(A392,Variables!$A:$D,4,FALSE)</f>
        <v>#N/A</v>
      </c>
      <c r="D392" s="26">
        <f>'Values-Valeurs'!B389</f>
        <v>0</v>
      </c>
      <c r="E392" s="26">
        <f>'Values-Valeurs'!C389</f>
        <v>0</v>
      </c>
      <c r="F392" s="26">
        <f>'Values-Valeurs'!D389</f>
        <v>0</v>
      </c>
      <c r="G392" s="26">
        <f>'Values-Valeurs'!E389</f>
        <v>0</v>
      </c>
      <c r="H392" s="16">
        <f t="shared" si="48"/>
        <v>0</v>
      </c>
      <c r="I392" s="16">
        <f t="shared" si="49"/>
        <v>0</v>
      </c>
      <c r="J392" s="17" t="e">
        <f t="shared" si="50"/>
        <v>#DIV/0!</v>
      </c>
      <c r="K392" s="17" t="e">
        <f t="shared" si="51"/>
        <v>#DIV/0!</v>
      </c>
      <c r="L392" s="18" t="e">
        <f>VLOOKUP(B392,'Tableau 6'!$A$2:$P$267,16,FALSE)</f>
        <v>#N/A</v>
      </c>
      <c r="M392" s="35" t="str">
        <f t="shared" si="52"/>
        <v/>
      </c>
      <c r="N392" s="35" t="str">
        <f t="shared" si="53"/>
        <v/>
      </c>
      <c r="O392" s="36" t="e">
        <f>HLOOKUP($Q$1,'Tableau 6'!$A$2:$P$267,B392,FALSE)</f>
        <v>#REF!</v>
      </c>
      <c r="P392" s="35" t="str">
        <f t="shared" si="54"/>
        <v/>
      </c>
      <c r="Q392" s="35" t="str">
        <f t="shared" si="55"/>
        <v/>
      </c>
    </row>
    <row r="393" spans="1:17" s="126" customFormat="1" ht="14.25" customHeight="1">
      <c r="A393" s="143" t="str">
        <f>IF('Values-Valeurs'!A390="","",'Values-Valeurs'!A390)</f>
        <v/>
      </c>
      <c r="B393" s="123" t="e">
        <f>VLOOKUP(A393,Variables!$A:$D,2,FALSE)</f>
        <v>#N/A</v>
      </c>
      <c r="C393" s="175" t="e">
        <f>VLOOKUP(A393,Variables!$A:$D,4,FALSE)</f>
        <v>#N/A</v>
      </c>
      <c r="D393" s="26">
        <f>'Values-Valeurs'!B390</f>
        <v>0</v>
      </c>
      <c r="E393" s="26">
        <f>'Values-Valeurs'!C390</f>
        <v>0</v>
      </c>
      <c r="F393" s="26">
        <f>'Values-Valeurs'!D390</f>
        <v>0</v>
      </c>
      <c r="G393" s="26">
        <f>'Values-Valeurs'!E390</f>
        <v>0</v>
      </c>
      <c r="H393" s="16">
        <f t="shared" si="48"/>
        <v>0</v>
      </c>
      <c r="I393" s="16">
        <f t="shared" si="49"/>
        <v>0</v>
      </c>
      <c r="J393" s="17" t="e">
        <f t="shared" si="50"/>
        <v>#DIV/0!</v>
      </c>
      <c r="K393" s="17" t="e">
        <f t="shared" si="51"/>
        <v>#DIV/0!</v>
      </c>
      <c r="L393" s="18" t="e">
        <f>VLOOKUP(B393,'Tableau 6'!$A$2:$P$267,16,FALSE)</f>
        <v>#N/A</v>
      </c>
      <c r="M393" s="35" t="str">
        <f t="shared" si="52"/>
        <v/>
      </c>
      <c r="N393" s="35" t="str">
        <f t="shared" si="53"/>
        <v/>
      </c>
      <c r="O393" s="36" t="e">
        <f>HLOOKUP($Q$1,'Tableau 6'!$A$2:$P$267,B393,FALSE)</f>
        <v>#REF!</v>
      </c>
      <c r="P393" s="35" t="str">
        <f t="shared" si="54"/>
        <v/>
      </c>
      <c r="Q393" s="35" t="str">
        <f t="shared" si="55"/>
        <v/>
      </c>
    </row>
    <row r="394" spans="1:17" s="126" customFormat="1" ht="14.25" customHeight="1">
      <c r="A394" s="143" t="str">
        <f>IF('Values-Valeurs'!A391="","",'Values-Valeurs'!A391)</f>
        <v/>
      </c>
      <c r="B394" s="123" t="e">
        <f>VLOOKUP(A394,Variables!$A:$D,2,FALSE)</f>
        <v>#N/A</v>
      </c>
      <c r="C394" s="175" t="e">
        <f>VLOOKUP(A394,Variables!$A:$D,4,FALSE)</f>
        <v>#N/A</v>
      </c>
      <c r="D394" s="26">
        <f>'Values-Valeurs'!B391</f>
        <v>0</v>
      </c>
      <c r="E394" s="26">
        <f>'Values-Valeurs'!C391</f>
        <v>0</v>
      </c>
      <c r="F394" s="26">
        <f>'Values-Valeurs'!D391</f>
        <v>0</v>
      </c>
      <c r="G394" s="26">
        <f>'Values-Valeurs'!E391</f>
        <v>0</v>
      </c>
      <c r="H394" s="16">
        <f t="shared" si="48"/>
        <v>0</v>
      </c>
      <c r="I394" s="16">
        <f t="shared" si="49"/>
        <v>0</v>
      </c>
      <c r="J394" s="17" t="e">
        <f t="shared" si="50"/>
        <v>#DIV/0!</v>
      </c>
      <c r="K394" s="17" t="e">
        <f t="shared" si="51"/>
        <v>#DIV/0!</v>
      </c>
      <c r="L394" s="18" t="e">
        <f>VLOOKUP(B394,'Tableau 6'!$A$2:$P$267,16,FALSE)</f>
        <v>#N/A</v>
      </c>
      <c r="M394" s="35" t="str">
        <f t="shared" si="52"/>
        <v/>
      </c>
      <c r="N394" s="35" t="str">
        <f t="shared" si="53"/>
        <v/>
      </c>
      <c r="O394" s="36" t="e">
        <f>HLOOKUP($Q$1,'Tableau 6'!$A$2:$P$267,B394,FALSE)</f>
        <v>#REF!</v>
      </c>
      <c r="P394" s="35" t="str">
        <f t="shared" si="54"/>
        <v/>
      </c>
      <c r="Q394" s="35" t="str">
        <f t="shared" si="55"/>
        <v/>
      </c>
    </row>
    <row r="395" spans="1:17" s="126" customFormat="1" ht="14.25" customHeight="1">
      <c r="A395" s="143" t="str">
        <f>IF('Values-Valeurs'!A392="","",'Values-Valeurs'!A392)</f>
        <v/>
      </c>
      <c r="B395" s="123" t="e">
        <f>VLOOKUP(A395,Variables!$A:$D,2,FALSE)</f>
        <v>#N/A</v>
      </c>
      <c r="C395" s="175" t="e">
        <f>VLOOKUP(A395,Variables!$A:$D,4,FALSE)</f>
        <v>#N/A</v>
      </c>
      <c r="D395" s="26">
        <f>'Values-Valeurs'!B392</f>
        <v>0</v>
      </c>
      <c r="E395" s="26">
        <f>'Values-Valeurs'!C392</f>
        <v>0</v>
      </c>
      <c r="F395" s="26">
        <f>'Values-Valeurs'!D392</f>
        <v>0</v>
      </c>
      <c r="G395" s="26">
        <f>'Values-Valeurs'!E392</f>
        <v>0</v>
      </c>
      <c r="H395" s="16">
        <f t="shared" si="48"/>
        <v>0</v>
      </c>
      <c r="I395" s="16">
        <f t="shared" si="49"/>
        <v>0</v>
      </c>
      <c r="J395" s="17" t="e">
        <f t="shared" si="50"/>
        <v>#DIV/0!</v>
      </c>
      <c r="K395" s="17" t="e">
        <f t="shared" si="51"/>
        <v>#DIV/0!</v>
      </c>
      <c r="L395" s="18" t="e">
        <f>VLOOKUP(B395,'Tableau 6'!$A$2:$P$267,16,FALSE)</f>
        <v>#N/A</v>
      </c>
      <c r="M395" s="35" t="str">
        <f t="shared" si="52"/>
        <v/>
      </c>
      <c r="N395" s="35" t="str">
        <f t="shared" si="53"/>
        <v/>
      </c>
      <c r="O395" s="36" t="e">
        <f>HLOOKUP($Q$1,'Tableau 6'!$A$2:$P$267,B395,FALSE)</f>
        <v>#REF!</v>
      </c>
      <c r="P395" s="35" t="str">
        <f t="shared" si="54"/>
        <v/>
      </c>
      <c r="Q395" s="35" t="str">
        <f t="shared" si="55"/>
        <v/>
      </c>
    </row>
    <row r="396" spans="1:17" s="126" customFormat="1" ht="14.25" customHeight="1">
      <c r="A396" s="143" t="str">
        <f>IF('Values-Valeurs'!A393="","",'Values-Valeurs'!A393)</f>
        <v/>
      </c>
      <c r="B396" s="123" t="e">
        <f>VLOOKUP(A396,Variables!$A:$D,2,FALSE)</f>
        <v>#N/A</v>
      </c>
      <c r="C396" s="175" t="e">
        <f>VLOOKUP(A396,Variables!$A:$D,4,FALSE)</f>
        <v>#N/A</v>
      </c>
      <c r="D396" s="26">
        <f>'Values-Valeurs'!B393</f>
        <v>0</v>
      </c>
      <c r="E396" s="26">
        <f>'Values-Valeurs'!C393</f>
        <v>0</v>
      </c>
      <c r="F396" s="26">
        <f>'Values-Valeurs'!D393</f>
        <v>0</v>
      </c>
      <c r="G396" s="26">
        <f>'Values-Valeurs'!E393</f>
        <v>0</v>
      </c>
      <c r="H396" s="16">
        <f t="shared" si="48"/>
        <v>0</v>
      </c>
      <c r="I396" s="16">
        <f t="shared" si="49"/>
        <v>0</v>
      </c>
      <c r="J396" s="17" t="e">
        <f t="shared" si="50"/>
        <v>#DIV/0!</v>
      </c>
      <c r="K396" s="17" t="e">
        <f t="shared" si="51"/>
        <v>#DIV/0!</v>
      </c>
      <c r="L396" s="18" t="e">
        <f>VLOOKUP(B396,'Tableau 6'!$A$2:$P$267,16,FALSE)</f>
        <v>#N/A</v>
      </c>
      <c r="M396" s="35" t="str">
        <f t="shared" si="52"/>
        <v/>
      </c>
      <c r="N396" s="35" t="str">
        <f t="shared" si="53"/>
        <v/>
      </c>
      <c r="O396" s="36" t="e">
        <f>HLOOKUP($Q$1,'Tableau 6'!$A$2:$P$267,B396,FALSE)</f>
        <v>#REF!</v>
      </c>
      <c r="P396" s="35" t="str">
        <f t="shared" si="54"/>
        <v/>
      </c>
      <c r="Q396" s="35" t="str">
        <f t="shared" si="55"/>
        <v/>
      </c>
    </row>
    <row r="397" spans="1:17" s="126" customFormat="1" ht="14.25" customHeight="1">
      <c r="A397" s="143" t="str">
        <f>IF('Values-Valeurs'!A394="","",'Values-Valeurs'!A394)</f>
        <v/>
      </c>
      <c r="B397" s="123" t="e">
        <f>VLOOKUP(A397,Variables!$A:$D,2,FALSE)</f>
        <v>#N/A</v>
      </c>
      <c r="C397" s="175" t="e">
        <f>VLOOKUP(A397,Variables!$A:$D,4,FALSE)</f>
        <v>#N/A</v>
      </c>
      <c r="D397" s="26">
        <f>'Values-Valeurs'!B394</f>
        <v>0</v>
      </c>
      <c r="E397" s="26">
        <f>'Values-Valeurs'!C394</f>
        <v>0</v>
      </c>
      <c r="F397" s="26">
        <f>'Values-Valeurs'!D394</f>
        <v>0</v>
      </c>
      <c r="G397" s="26">
        <f>'Values-Valeurs'!E394</f>
        <v>0</v>
      </c>
      <c r="H397" s="16">
        <f t="shared" si="48"/>
        <v>0</v>
      </c>
      <c r="I397" s="16">
        <f t="shared" si="49"/>
        <v>0</v>
      </c>
      <c r="J397" s="17" t="e">
        <f t="shared" si="50"/>
        <v>#DIV/0!</v>
      </c>
      <c r="K397" s="17" t="e">
        <f t="shared" si="51"/>
        <v>#DIV/0!</v>
      </c>
      <c r="L397" s="18" t="e">
        <f>VLOOKUP(B397,'Tableau 6'!$A$2:$P$267,16,FALSE)</f>
        <v>#N/A</v>
      </c>
      <c r="M397" s="35" t="str">
        <f t="shared" si="52"/>
        <v/>
      </c>
      <c r="N397" s="35" t="str">
        <f t="shared" si="53"/>
        <v/>
      </c>
      <c r="O397" s="36" t="e">
        <f>HLOOKUP($Q$1,'Tableau 6'!$A$2:$P$267,B397,FALSE)</f>
        <v>#REF!</v>
      </c>
      <c r="P397" s="35" t="str">
        <f t="shared" si="54"/>
        <v/>
      </c>
      <c r="Q397" s="35" t="str">
        <f t="shared" si="55"/>
        <v/>
      </c>
    </row>
    <row r="398" spans="1:17" s="126" customFormat="1" ht="14.25" customHeight="1">
      <c r="A398" s="143" t="str">
        <f>IF('Values-Valeurs'!A395="","",'Values-Valeurs'!A395)</f>
        <v/>
      </c>
      <c r="B398" s="123" t="e">
        <f>VLOOKUP(A398,Variables!$A:$D,2,FALSE)</f>
        <v>#N/A</v>
      </c>
      <c r="C398" s="175" t="e">
        <f>VLOOKUP(A398,Variables!$A:$D,4,FALSE)</f>
        <v>#N/A</v>
      </c>
      <c r="D398" s="26">
        <f>'Values-Valeurs'!B395</f>
        <v>0</v>
      </c>
      <c r="E398" s="26">
        <f>'Values-Valeurs'!C395</f>
        <v>0</v>
      </c>
      <c r="F398" s="26">
        <f>'Values-Valeurs'!D395</f>
        <v>0</v>
      </c>
      <c r="G398" s="26">
        <f>'Values-Valeurs'!E395</f>
        <v>0</v>
      </c>
      <c r="H398" s="16">
        <f t="shared" si="48"/>
        <v>0</v>
      </c>
      <c r="I398" s="16">
        <f t="shared" si="49"/>
        <v>0</v>
      </c>
      <c r="J398" s="17" t="e">
        <f t="shared" si="50"/>
        <v>#DIV/0!</v>
      </c>
      <c r="K398" s="17" t="e">
        <f t="shared" si="51"/>
        <v>#DIV/0!</v>
      </c>
      <c r="L398" s="18" t="e">
        <f>VLOOKUP(B398,'Tableau 6'!$A$2:$P$267,16,FALSE)</f>
        <v>#N/A</v>
      </c>
      <c r="M398" s="35" t="str">
        <f t="shared" si="52"/>
        <v/>
      </c>
      <c r="N398" s="35" t="str">
        <f t="shared" si="53"/>
        <v/>
      </c>
      <c r="O398" s="36" t="e">
        <f>HLOOKUP($Q$1,'Tableau 6'!$A$2:$P$267,B398,FALSE)</f>
        <v>#REF!</v>
      </c>
      <c r="P398" s="35" t="str">
        <f t="shared" si="54"/>
        <v/>
      </c>
      <c r="Q398" s="35" t="str">
        <f t="shared" si="55"/>
        <v/>
      </c>
    </row>
    <row r="399" spans="1:17" s="126" customFormat="1" ht="14.25" customHeight="1">
      <c r="A399" s="143" t="str">
        <f>IF('Values-Valeurs'!A396="","",'Values-Valeurs'!A396)</f>
        <v/>
      </c>
      <c r="B399" s="123" t="e">
        <f>VLOOKUP(A399,Variables!$A:$D,2,FALSE)</f>
        <v>#N/A</v>
      </c>
      <c r="C399" s="175" t="e">
        <f>VLOOKUP(A399,Variables!$A:$D,4,FALSE)</f>
        <v>#N/A</v>
      </c>
      <c r="D399" s="26">
        <f>'Values-Valeurs'!B396</f>
        <v>0</v>
      </c>
      <c r="E399" s="26">
        <f>'Values-Valeurs'!C396</f>
        <v>0</v>
      </c>
      <c r="F399" s="26">
        <f>'Values-Valeurs'!D396</f>
        <v>0</v>
      </c>
      <c r="G399" s="26">
        <f>'Values-Valeurs'!E396</f>
        <v>0</v>
      </c>
      <c r="H399" s="16">
        <f t="shared" si="48"/>
        <v>0</v>
      </c>
      <c r="I399" s="16">
        <f t="shared" si="49"/>
        <v>0</v>
      </c>
      <c r="J399" s="17" t="e">
        <f t="shared" si="50"/>
        <v>#DIV/0!</v>
      </c>
      <c r="K399" s="17" t="e">
        <f t="shared" si="51"/>
        <v>#DIV/0!</v>
      </c>
      <c r="L399" s="18" t="e">
        <f>VLOOKUP(B399,'Tableau 6'!$A$2:$P$267,16,FALSE)</f>
        <v>#N/A</v>
      </c>
      <c r="M399" s="35" t="str">
        <f t="shared" si="52"/>
        <v/>
      </c>
      <c r="N399" s="35" t="str">
        <f t="shared" si="53"/>
        <v/>
      </c>
      <c r="O399" s="36" t="e">
        <f>HLOOKUP($Q$1,'Tableau 6'!$A$2:$P$267,B399,FALSE)</f>
        <v>#REF!</v>
      </c>
      <c r="P399" s="35" t="str">
        <f t="shared" si="54"/>
        <v/>
      </c>
      <c r="Q399" s="35" t="str">
        <f t="shared" si="55"/>
        <v/>
      </c>
    </row>
    <row r="400" spans="1:17" s="126" customFormat="1" ht="14.25" customHeight="1">
      <c r="A400" s="143" t="str">
        <f>IF('Values-Valeurs'!A397="","",'Values-Valeurs'!A397)</f>
        <v/>
      </c>
      <c r="B400" s="123" t="e">
        <f>VLOOKUP(A400,Variables!$A:$D,2,FALSE)</f>
        <v>#N/A</v>
      </c>
      <c r="C400" s="175" t="e">
        <f>VLOOKUP(A400,Variables!$A:$D,4,FALSE)</f>
        <v>#N/A</v>
      </c>
      <c r="D400" s="26">
        <f>'Values-Valeurs'!B397</f>
        <v>0</v>
      </c>
      <c r="E400" s="26">
        <f>'Values-Valeurs'!C397</f>
        <v>0</v>
      </c>
      <c r="F400" s="26">
        <f>'Values-Valeurs'!D397</f>
        <v>0</v>
      </c>
      <c r="G400" s="26">
        <f>'Values-Valeurs'!E397</f>
        <v>0</v>
      </c>
      <c r="H400" s="16">
        <f t="shared" si="48"/>
        <v>0</v>
      </c>
      <c r="I400" s="16">
        <f t="shared" si="49"/>
        <v>0</v>
      </c>
      <c r="J400" s="17" t="e">
        <f t="shared" si="50"/>
        <v>#DIV/0!</v>
      </c>
      <c r="K400" s="17" t="e">
        <f t="shared" si="51"/>
        <v>#DIV/0!</v>
      </c>
      <c r="L400" s="18" t="e">
        <f>VLOOKUP(B400,'Tableau 6'!$A$2:$P$267,16,FALSE)</f>
        <v>#N/A</v>
      </c>
      <c r="M400" s="35" t="str">
        <f t="shared" si="52"/>
        <v/>
      </c>
      <c r="N400" s="35" t="str">
        <f t="shared" si="53"/>
        <v/>
      </c>
      <c r="O400" s="36" t="e">
        <f>HLOOKUP($Q$1,'Tableau 6'!$A$2:$P$267,B400,FALSE)</f>
        <v>#REF!</v>
      </c>
      <c r="P400" s="35" t="str">
        <f t="shared" si="54"/>
        <v/>
      </c>
      <c r="Q400" s="35" t="str">
        <f t="shared" si="55"/>
        <v/>
      </c>
    </row>
    <row r="401" spans="1:17" s="126" customFormat="1" ht="14.25" customHeight="1">
      <c r="A401" s="143" t="str">
        <f>IF('Values-Valeurs'!A398="","",'Values-Valeurs'!A398)</f>
        <v/>
      </c>
      <c r="B401" s="123" t="e">
        <f>VLOOKUP(A401,Variables!$A:$D,2,FALSE)</f>
        <v>#N/A</v>
      </c>
      <c r="C401" s="175" t="e">
        <f>VLOOKUP(A401,Variables!$A:$D,4,FALSE)</f>
        <v>#N/A</v>
      </c>
      <c r="D401" s="26">
        <f>'Values-Valeurs'!B398</f>
        <v>0</v>
      </c>
      <c r="E401" s="26">
        <f>'Values-Valeurs'!C398</f>
        <v>0</v>
      </c>
      <c r="F401" s="26">
        <f>'Values-Valeurs'!D398</f>
        <v>0</v>
      </c>
      <c r="G401" s="26">
        <f>'Values-Valeurs'!E398</f>
        <v>0</v>
      </c>
      <c r="H401" s="16">
        <f t="shared" si="48"/>
        <v>0</v>
      </c>
      <c r="I401" s="16">
        <f t="shared" si="49"/>
        <v>0</v>
      </c>
      <c r="J401" s="17" t="e">
        <f t="shared" si="50"/>
        <v>#DIV/0!</v>
      </c>
      <c r="K401" s="17" t="e">
        <f t="shared" si="51"/>
        <v>#DIV/0!</v>
      </c>
      <c r="L401" s="18" t="e">
        <f>VLOOKUP(B401,'Tableau 6'!$A$2:$P$267,16,FALSE)</f>
        <v>#N/A</v>
      </c>
      <c r="M401" s="35" t="str">
        <f t="shared" si="52"/>
        <v/>
      </c>
      <c r="N401" s="35" t="str">
        <f t="shared" si="53"/>
        <v/>
      </c>
      <c r="O401" s="36" t="e">
        <f>HLOOKUP($Q$1,'Tableau 6'!$A$2:$P$267,B401,FALSE)</f>
        <v>#REF!</v>
      </c>
      <c r="P401" s="35" t="str">
        <f t="shared" si="54"/>
        <v/>
      </c>
      <c r="Q401" s="35" t="str">
        <f t="shared" si="55"/>
        <v/>
      </c>
    </row>
    <row r="402" spans="1:17" s="126" customFormat="1" ht="14.25" customHeight="1">
      <c r="A402" s="143" t="str">
        <f>IF('Values-Valeurs'!A399="","",'Values-Valeurs'!A399)</f>
        <v/>
      </c>
      <c r="B402" s="123" t="e">
        <f>VLOOKUP(A402,Variables!$A:$D,2,FALSE)</f>
        <v>#N/A</v>
      </c>
      <c r="C402" s="175" t="e">
        <f>VLOOKUP(A402,Variables!$A:$D,4,FALSE)</f>
        <v>#N/A</v>
      </c>
      <c r="D402" s="26">
        <f>'Values-Valeurs'!B399</f>
        <v>0</v>
      </c>
      <c r="E402" s="26">
        <f>'Values-Valeurs'!C399</f>
        <v>0</v>
      </c>
      <c r="F402" s="26">
        <f>'Values-Valeurs'!D399</f>
        <v>0</v>
      </c>
      <c r="G402" s="26">
        <f>'Values-Valeurs'!E399</f>
        <v>0</v>
      </c>
      <c r="H402" s="16">
        <f t="shared" si="48"/>
        <v>0</v>
      </c>
      <c r="I402" s="16">
        <f t="shared" si="49"/>
        <v>0</v>
      </c>
      <c r="J402" s="17" t="e">
        <f t="shared" si="50"/>
        <v>#DIV/0!</v>
      </c>
      <c r="K402" s="17" t="e">
        <f t="shared" si="51"/>
        <v>#DIV/0!</v>
      </c>
      <c r="L402" s="18" t="e">
        <f>VLOOKUP(B402,'Tableau 6'!$A$2:$P$267,16,FALSE)</f>
        <v>#N/A</v>
      </c>
      <c r="M402" s="35" t="str">
        <f t="shared" si="52"/>
        <v/>
      </c>
      <c r="N402" s="35" t="str">
        <f t="shared" si="53"/>
        <v/>
      </c>
      <c r="O402" s="36" t="e">
        <f>HLOOKUP($Q$1,'Tableau 6'!$A$2:$P$267,B402,FALSE)</f>
        <v>#REF!</v>
      </c>
      <c r="P402" s="35" t="str">
        <f t="shared" si="54"/>
        <v/>
      </c>
      <c r="Q402" s="35" t="str">
        <f t="shared" si="55"/>
        <v/>
      </c>
    </row>
    <row r="403" spans="1:17" s="126" customFormat="1" ht="14.25" customHeight="1">
      <c r="A403" s="143" t="str">
        <f>IF('Values-Valeurs'!A400="","",'Values-Valeurs'!A400)</f>
        <v/>
      </c>
      <c r="B403" s="123" t="e">
        <f>VLOOKUP(A403,Variables!$A:$D,2,FALSE)</f>
        <v>#N/A</v>
      </c>
      <c r="C403" s="175" t="e">
        <f>VLOOKUP(A403,Variables!$A:$D,4,FALSE)</f>
        <v>#N/A</v>
      </c>
      <c r="D403" s="26">
        <f>'Values-Valeurs'!B400</f>
        <v>0</v>
      </c>
      <c r="E403" s="26">
        <f>'Values-Valeurs'!C400</f>
        <v>0</v>
      </c>
      <c r="F403" s="26">
        <f>'Values-Valeurs'!D400</f>
        <v>0</v>
      </c>
      <c r="G403" s="26">
        <f>'Values-Valeurs'!E400</f>
        <v>0</v>
      </c>
      <c r="H403" s="16">
        <f t="shared" si="48"/>
        <v>0</v>
      </c>
      <c r="I403" s="16">
        <f t="shared" si="49"/>
        <v>0</v>
      </c>
      <c r="J403" s="17" t="e">
        <f t="shared" si="50"/>
        <v>#DIV/0!</v>
      </c>
      <c r="K403" s="17" t="e">
        <f t="shared" si="51"/>
        <v>#DIV/0!</v>
      </c>
      <c r="L403" s="18" t="e">
        <f>VLOOKUP(B403,'Tableau 6'!$A$2:$P$267,16,FALSE)</f>
        <v>#N/A</v>
      </c>
      <c r="M403" s="35" t="str">
        <f t="shared" si="52"/>
        <v/>
      </c>
      <c r="N403" s="35" t="str">
        <f t="shared" si="53"/>
        <v/>
      </c>
      <c r="O403" s="36" t="e">
        <f>HLOOKUP($Q$1,'Tableau 6'!$A$2:$P$267,B403,FALSE)</f>
        <v>#REF!</v>
      </c>
      <c r="P403" s="35" t="str">
        <f t="shared" si="54"/>
        <v/>
      </c>
      <c r="Q403" s="35" t="str">
        <f t="shared" si="55"/>
        <v/>
      </c>
    </row>
    <row r="404" spans="1:17" s="126" customFormat="1" ht="14.25" customHeight="1">
      <c r="A404" s="143" t="str">
        <f>IF('Values-Valeurs'!A401="","",'Values-Valeurs'!A401)</f>
        <v/>
      </c>
      <c r="B404" s="123" t="e">
        <f>VLOOKUP(A404,Variables!$A:$D,2,FALSE)</f>
        <v>#N/A</v>
      </c>
      <c r="C404" s="175" t="e">
        <f>VLOOKUP(A404,Variables!$A:$D,4,FALSE)</f>
        <v>#N/A</v>
      </c>
      <c r="D404" s="26">
        <f>'Values-Valeurs'!B401</f>
        <v>0</v>
      </c>
      <c r="E404" s="26">
        <f>'Values-Valeurs'!C401</f>
        <v>0</v>
      </c>
      <c r="F404" s="26">
        <f>'Values-Valeurs'!D401</f>
        <v>0</v>
      </c>
      <c r="G404" s="26">
        <f>'Values-Valeurs'!E401</f>
        <v>0</v>
      </c>
      <c r="H404" s="16">
        <f t="shared" si="48"/>
        <v>0</v>
      </c>
      <c r="I404" s="16">
        <f t="shared" si="49"/>
        <v>0</v>
      </c>
      <c r="J404" s="17" t="e">
        <f t="shared" si="50"/>
        <v>#DIV/0!</v>
      </c>
      <c r="K404" s="17" t="e">
        <f t="shared" si="51"/>
        <v>#DIV/0!</v>
      </c>
      <c r="L404" s="18" t="e">
        <f>VLOOKUP(B404,'Tableau 6'!$A$2:$P$267,16,FALSE)</f>
        <v>#N/A</v>
      </c>
      <c r="M404" s="35" t="str">
        <f t="shared" si="52"/>
        <v/>
      </c>
      <c r="N404" s="35" t="str">
        <f t="shared" si="53"/>
        <v/>
      </c>
      <c r="O404" s="36" t="e">
        <f>HLOOKUP($Q$1,'Tableau 6'!$A$2:$P$267,B404,FALSE)</f>
        <v>#REF!</v>
      </c>
      <c r="P404" s="35" t="str">
        <f t="shared" si="54"/>
        <v/>
      </c>
      <c r="Q404" s="35" t="str">
        <f t="shared" si="55"/>
        <v/>
      </c>
    </row>
    <row r="405" spans="1:17" s="126" customFormat="1" ht="14.25" customHeight="1">
      <c r="A405" s="143" t="str">
        <f>IF('Values-Valeurs'!A402="","",'Values-Valeurs'!A402)</f>
        <v/>
      </c>
      <c r="B405" s="123" t="e">
        <f>VLOOKUP(A405,Variables!$A:$D,2,FALSE)</f>
        <v>#N/A</v>
      </c>
      <c r="C405" s="175" t="e">
        <f>VLOOKUP(A405,Variables!$A:$D,4,FALSE)</f>
        <v>#N/A</v>
      </c>
      <c r="D405" s="26">
        <f>'Values-Valeurs'!B402</f>
        <v>0</v>
      </c>
      <c r="E405" s="26">
        <f>'Values-Valeurs'!C402</f>
        <v>0</v>
      </c>
      <c r="F405" s="26">
        <f>'Values-Valeurs'!D402</f>
        <v>0</v>
      </c>
      <c r="G405" s="26">
        <f>'Values-Valeurs'!E402</f>
        <v>0</v>
      </c>
      <c r="H405" s="16">
        <f t="shared" si="48"/>
        <v>0</v>
      </c>
      <c r="I405" s="16">
        <f t="shared" si="49"/>
        <v>0</v>
      </c>
      <c r="J405" s="17" t="e">
        <f t="shared" si="50"/>
        <v>#DIV/0!</v>
      </c>
      <c r="K405" s="17" t="e">
        <f t="shared" si="51"/>
        <v>#DIV/0!</v>
      </c>
      <c r="L405" s="18" t="e">
        <f>VLOOKUP(B405,'Tableau 6'!$A$2:$P$267,16,FALSE)</f>
        <v>#N/A</v>
      </c>
      <c r="M405" s="35" t="str">
        <f t="shared" si="52"/>
        <v/>
      </c>
      <c r="N405" s="35" t="str">
        <f t="shared" si="53"/>
        <v/>
      </c>
      <c r="O405" s="36" t="e">
        <f>HLOOKUP($Q$1,'Tableau 6'!$A$2:$P$267,B405,FALSE)</f>
        <v>#REF!</v>
      </c>
      <c r="P405" s="35" t="str">
        <f t="shared" si="54"/>
        <v/>
      </c>
      <c r="Q405" s="35" t="str">
        <f t="shared" si="55"/>
        <v/>
      </c>
    </row>
    <row r="406" spans="1:17" s="126" customFormat="1" ht="14.25" customHeight="1">
      <c r="A406" s="143" t="str">
        <f>IF('Values-Valeurs'!A403="","",'Values-Valeurs'!A403)</f>
        <v/>
      </c>
      <c r="B406" s="123" t="e">
        <f>VLOOKUP(A406,Variables!$A:$D,2,FALSE)</f>
        <v>#N/A</v>
      </c>
      <c r="C406" s="175" t="e">
        <f>VLOOKUP(A406,Variables!$A:$D,4,FALSE)</f>
        <v>#N/A</v>
      </c>
      <c r="D406" s="26">
        <f>'Values-Valeurs'!B403</f>
        <v>0</v>
      </c>
      <c r="E406" s="26">
        <f>'Values-Valeurs'!C403</f>
        <v>0</v>
      </c>
      <c r="F406" s="26">
        <f>'Values-Valeurs'!D403</f>
        <v>0</v>
      </c>
      <c r="G406" s="26">
        <f>'Values-Valeurs'!E403</f>
        <v>0</v>
      </c>
      <c r="H406" s="16">
        <f t="shared" si="48"/>
        <v>0</v>
      </c>
      <c r="I406" s="16">
        <f t="shared" si="49"/>
        <v>0</v>
      </c>
      <c r="J406" s="17" t="e">
        <f t="shared" si="50"/>
        <v>#DIV/0!</v>
      </c>
      <c r="K406" s="17" t="e">
        <f t="shared" si="51"/>
        <v>#DIV/0!</v>
      </c>
      <c r="L406" s="18" t="e">
        <f>VLOOKUP(B406,'Tableau 6'!$A$2:$P$267,16,FALSE)</f>
        <v>#N/A</v>
      </c>
      <c r="M406" s="35" t="str">
        <f t="shared" si="52"/>
        <v/>
      </c>
      <c r="N406" s="35" t="str">
        <f t="shared" si="53"/>
        <v/>
      </c>
      <c r="O406" s="36" t="e">
        <f>HLOOKUP($Q$1,'Tableau 6'!$A$2:$P$267,B406,FALSE)</f>
        <v>#REF!</v>
      </c>
      <c r="P406" s="35" t="str">
        <f t="shared" si="54"/>
        <v/>
      </c>
      <c r="Q406" s="35" t="str">
        <f t="shared" si="55"/>
        <v/>
      </c>
    </row>
    <row r="407" spans="1:17" s="126" customFormat="1" ht="14.25" customHeight="1">
      <c r="A407" s="143" t="str">
        <f>IF('Values-Valeurs'!A404="","",'Values-Valeurs'!A404)</f>
        <v/>
      </c>
      <c r="B407" s="123" t="e">
        <f>VLOOKUP(A407,Variables!$A:$D,2,FALSE)</f>
        <v>#N/A</v>
      </c>
      <c r="C407" s="175" t="e">
        <f>VLOOKUP(A407,Variables!$A:$D,4,FALSE)</f>
        <v>#N/A</v>
      </c>
      <c r="D407" s="26">
        <f>'Values-Valeurs'!B404</f>
        <v>0</v>
      </c>
      <c r="E407" s="26">
        <f>'Values-Valeurs'!C404</f>
        <v>0</v>
      </c>
      <c r="F407" s="26">
        <f>'Values-Valeurs'!D404</f>
        <v>0</v>
      </c>
      <c r="G407" s="26">
        <f>'Values-Valeurs'!E404</f>
        <v>0</v>
      </c>
      <c r="H407" s="16">
        <f t="shared" si="48"/>
        <v>0</v>
      </c>
      <c r="I407" s="16">
        <f t="shared" si="49"/>
        <v>0</v>
      </c>
      <c r="J407" s="17" t="e">
        <f t="shared" si="50"/>
        <v>#DIV/0!</v>
      </c>
      <c r="K407" s="17" t="e">
        <f t="shared" si="51"/>
        <v>#DIV/0!</v>
      </c>
      <c r="L407" s="18" t="e">
        <f>VLOOKUP(B407,'Tableau 6'!$A$2:$P$267,16,FALSE)</f>
        <v>#N/A</v>
      </c>
      <c r="M407" s="35" t="str">
        <f t="shared" si="52"/>
        <v/>
      </c>
      <c r="N407" s="35" t="str">
        <f t="shared" si="53"/>
        <v/>
      </c>
      <c r="O407" s="36" t="e">
        <f>HLOOKUP($Q$1,'Tableau 6'!$A$2:$P$267,B407,FALSE)</f>
        <v>#REF!</v>
      </c>
      <c r="P407" s="35" t="str">
        <f t="shared" si="54"/>
        <v/>
      </c>
      <c r="Q407" s="35" t="str">
        <f t="shared" si="55"/>
        <v/>
      </c>
    </row>
    <row r="408" spans="1:17" s="126" customFormat="1" ht="14.25" customHeight="1">
      <c r="A408" s="143" t="str">
        <f>IF('Values-Valeurs'!A405="","",'Values-Valeurs'!A405)</f>
        <v/>
      </c>
      <c r="B408" s="123" t="e">
        <f>VLOOKUP(A408,Variables!$A:$D,2,FALSE)</f>
        <v>#N/A</v>
      </c>
      <c r="C408" s="175" t="e">
        <f>VLOOKUP(A408,Variables!$A:$D,4,FALSE)</f>
        <v>#N/A</v>
      </c>
      <c r="D408" s="26">
        <f>'Values-Valeurs'!B405</f>
        <v>0</v>
      </c>
      <c r="E408" s="26">
        <f>'Values-Valeurs'!C405</f>
        <v>0</v>
      </c>
      <c r="F408" s="26">
        <f>'Values-Valeurs'!D405</f>
        <v>0</v>
      </c>
      <c r="G408" s="26">
        <f>'Values-Valeurs'!E405</f>
        <v>0</v>
      </c>
      <c r="H408" s="16">
        <f t="shared" si="48"/>
        <v>0</v>
      </c>
      <c r="I408" s="16">
        <f t="shared" si="49"/>
        <v>0</v>
      </c>
      <c r="J408" s="17" t="e">
        <f t="shared" si="50"/>
        <v>#DIV/0!</v>
      </c>
      <c r="K408" s="17" t="e">
        <f t="shared" si="51"/>
        <v>#DIV/0!</v>
      </c>
      <c r="L408" s="18" t="e">
        <f>VLOOKUP(B408,'Tableau 6'!$A$2:$P$267,16,FALSE)</f>
        <v>#N/A</v>
      </c>
      <c r="M408" s="35" t="str">
        <f t="shared" si="52"/>
        <v/>
      </c>
      <c r="N408" s="35" t="str">
        <f t="shared" si="53"/>
        <v/>
      </c>
      <c r="O408" s="36" t="e">
        <f>HLOOKUP($Q$1,'Tableau 6'!$A$2:$P$267,B408,FALSE)</f>
        <v>#REF!</v>
      </c>
      <c r="P408" s="35" t="str">
        <f t="shared" si="54"/>
        <v/>
      </c>
      <c r="Q408" s="35" t="str">
        <f t="shared" si="55"/>
        <v/>
      </c>
    </row>
    <row r="409" spans="1:17" s="126" customFormat="1" ht="14.25" customHeight="1">
      <c r="A409" s="143" t="str">
        <f>IF('Values-Valeurs'!A406="","",'Values-Valeurs'!A406)</f>
        <v/>
      </c>
      <c r="B409" s="123" t="e">
        <f>VLOOKUP(A409,Variables!$A:$D,2,FALSE)</f>
        <v>#N/A</v>
      </c>
      <c r="C409" s="175" t="e">
        <f>VLOOKUP(A409,Variables!$A:$D,4,FALSE)</f>
        <v>#N/A</v>
      </c>
      <c r="D409" s="26">
        <f>'Values-Valeurs'!B406</f>
        <v>0</v>
      </c>
      <c r="E409" s="26">
        <f>'Values-Valeurs'!C406</f>
        <v>0</v>
      </c>
      <c r="F409" s="26">
        <f>'Values-Valeurs'!D406</f>
        <v>0</v>
      </c>
      <c r="G409" s="26">
        <f>'Values-Valeurs'!E406</f>
        <v>0</v>
      </c>
      <c r="H409" s="16">
        <f t="shared" si="48"/>
        <v>0</v>
      </c>
      <c r="I409" s="16">
        <f t="shared" si="49"/>
        <v>0</v>
      </c>
      <c r="J409" s="17" t="e">
        <f t="shared" si="50"/>
        <v>#DIV/0!</v>
      </c>
      <c r="K409" s="17" t="e">
        <f t="shared" si="51"/>
        <v>#DIV/0!</v>
      </c>
      <c r="L409" s="18" t="e">
        <f>VLOOKUP(B409,'Tableau 6'!$A$2:$P$267,16,FALSE)</f>
        <v>#N/A</v>
      </c>
      <c r="M409" s="35" t="str">
        <f t="shared" si="52"/>
        <v/>
      </c>
      <c r="N409" s="35" t="str">
        <f t="shared" si="53"/>
        <v/>
      </c>
      <c r="O409" s="36" t="e">
        <f>HLOOKUP($Q$1,'Tableau 6'!$A$2:$P$267,B409,FALSE)</f>
        <v>#REF!</v>
      </c>
      <c r="P409" s="35" t="str">
        <f t="shared" si="54"/>
        <v/>
      </c>
      <c r="Q409" s="35" t="str">
        <f t="shared" si="55"/>
        <v/>
      </c>
    </row>
    <row r="410" spans="1:17" s="126" customFormat="1" ht="14.25" customHeight="1">
      <c r="A410" s="143" t="str">
        <f>IF('Values-Valeurs'!A407="","",'Values-Valeurs'!A407)</f>
        <v/>
      </c>
      <c r="B410" s="123" t="e">
        <f>VLOOKUP(A410,Variables!$A:$D,2,FALSE)</f>
        <v>#N/A</v>
      </c>
      <c r="C410" s="175" t="e">
        <f>VLOOKUP(A410,Variables!$A:$D,4,FALSE)</f>
        <v>#N/A</v>
      </c>
      <c r="D410" s="26">
        <f>'Values-Valeurs'!B407</f>
        <v>0</v>
      </c>
      <c r="E410" s="26">
        <f>'Values-Valeurs'!C407</f>
        <v>0</v>
      </c>
      <c r="F410" s="26">
        <f>'Values-Valeurs'!D407</f>
        <v>0</v>
      </c>
      <c r="G410" s="26">
        <f>'Values-Valeurs'!E407</f>
        <v>0</v>
      </c>
      <c r="H410" s="16">
        <f t="shared" si="48"/>
        <v>0</v>
      </c>
      <c r="I410" s="16">
        <f t="shared" si="49"/>
        <v>0</v>
      </c>
      <c r="J410" s="17" t="e">
        <f t="shared" si="50"/>
        <v>#DIV/0!</v>
      </c>
      <c r="K410" s="17" t="e">
        <f t="shared" si="51"/>
        <v>#DIV/0!</v>
      </c>
      <c r="L410" s="18" t="e">
        <f>VLOOKUP(B410,'Tableau 6'!$A$2:$P$267,16,FALSE)</f>
        <v>#N/A</v>
      </c>
      <c r="M410" s="35" t="str">
        <f t="shared" si="52"/>
        <v/>
      </c>
      <c r="N410" s="35" t="str">
        <f t="shared" si="53"/>
        <v/>
      </c>
      <c r="O410" s="36" t="e">
        <f>HLOOKUP($Q$1,'Tableau 6'!$A$2:$P$267,B410,FALSE)</f>
        <v>#REF!</v>
      </c>
      <c r="P410" s="35" t="str">
        <f t="shared" si="54"/>
        <v/>
      </c>
      <c r="Q410" s="35" t="str">
        <f t="shared" si="55"/>
        <v/>
      </c>
    </row>
    <row r="411" spans="1:17" s="126" customFormat="1" ht="14.25" customHeight="1">
      <c r="A411" s="143" t="str">
        <f>IF('Values-Valeurs'!A408="","",'Values-Valeurs'!A408)</f>
        <v/>
      </c>
      <c r="B411" s="123" t="e">
        <f>VLOOKUP(A411,Variables!$A:$D,2,FALSE)</f>
        <v>#N/A</v>
      </c>
      <c r="C411" s="175" t="e">
        <f>VLOOKUP(A411,Variables!$A:$D,4,FALSE)</f>
        <v>#N/A</v>
      </c>
      <c r="D411" s="26">
        <f>'Values-Valeurs'!B408</f>
        <v>0</v>
      </c>
      <c r="E411" s="26">
        <f>'Values-Valeurs'!C408</f>
        <v>0</v>
      </c>
      <c r="F411" s="26">
        <f>'Values-Valeurs'!D408</f>
        <v>0</v>
      </c>
      <c r="G411" s="26">
        <f>'Values-Valeurs'!E408</f>
        <v>0</v>
      </c>
      <c r="H411" s="16">
        <f t="shared" si="48"/>
        <v>0</v>
      </c>
      <c r="I411" s="16">
        <f t="shared" si="49"/>
        <v>0</v>
      </c>
      <c r="J411" s="17" t="e">
        <f t="shared" si="50"/>
        <v>#DIV/0!</v>
      </c>
      <c r="K411" s="17" t="e">
        <f t="shared" si="51"/>
        <v>#DIV/0!</v>
      </c>
      <c r="L411" s="18" t="e">
        <f>VLOOKUP(B411,'Tableau 6'!$A$2:$P$267,16,FALSE)</f>
        <v>#N/A</v>
      </c>
      <c r="M411" s="35" t="str">
        <f t="shared" si="52"/>
        <v/>
      </c>
      <c r="N411" s="35" t="str">
        <f t="shared" si="53"/>
        <v/>
      </c>
      <c r="O411" s="36" t="e">
        <f>HLOOKUP($Q$1,'Tableau 6'!$A$2:$P$267,B411,FALSE)</f>
        <v>#REF!</v>
      </c>
      <c r="P411" s="35" t="str">
        <f t="shared" si="54"/>
        <v/>
      </c>
      <c r="Q411" s="35" t="str">
        <f t="shared" si="55"/>
        <v/>
      </c>
    </row>
    <row r="412" spans="1:17" s="126" customFormat="1" ht="14.25" customHeight="1">
      <c r="A412" s="143" t="str">
        <f>IF('Values-Valeurs'!A409="","",'Values-Valeurs'!A409)</f>
        <v/>
      </c>
      <c r="B412" s="123" t="e">
        <f>VLOOKUP(A412,Variables!$A:$D,2,FALSE)</f>
        <v>#N/A</v>
      </c>
      <c r="C412" s="175" t="e">
        <f>VLOOKUP(A412,Variables!$A:$D,4,FALSE)</f>
        <v>#N/A</v>
      </c>
      <c r="D412" s="26">
        <f>'Values-Valeurs'!B409</f>
        <v>0</v>
      </c>
      <c r="E412" s="26">
        <f>'Values-Valeurs'!C409</f>
        <v>0</v>
      </c>
      <c r="F412" s="26">
        <f>'Values-Valeurs'!D409</f>
        <v>0</v>
      </c>
      <c r="G412" s="26">
        <f>'Values-Valeurs'!E409</f>
        <v>0</v>
      </c>
      <c r="H412" s="16">
        <f t="shared" si="48"/>
        <v>0</v>
      </c>
      <c r="I412" s="16">
        <f t="shared" si="49"/>
        <v>0</v>
      </c>
      <c r="J412" s="17" t="e">
        <f t="shared" si="50"/>
        <v>#DIV/0!</v>
      </c>
      <c r="K412" s="17" t="e">
        <f t="shared" si="51"/>
        <v>#DIV/0!</v>
      </c>
      <c r="L412" s="18" t="e">
        <f>VLOOKUP(B412,'Tableau 6'!$A$2:$P$267,16,FALSE)</f>
        <v>#N/A</v>
      </c>
      <c r="M412" s="35" t="str">
        <f t="shared" si="52"/>
        <v/>
      </c>
      <c r="N412" s="35" t="str">
        <f t="shared" si="53"/>
        <v/>
      </c>
      <c r="O412" s="36" t="e">
        <f>HLOOKUP($Q$1,'Tableau 6'!$A$2:$P$267,B412,FALSE)</f>
        <v>#REF!</v>
      </c>
      <c r="P412" s="35" t="str">
        <f t="shared" si="54"/>
        <v/>
      </c>
      <c r="Q412" s="35" t="str">
        <f t="shared" si="55"/>
        <v/>
      </c>
    </row>
    <row r="413" spans="1:17" s="126" customFormat="1" ht="14.25" customHeight="1">
      <c r="A413" s="143" t="str">
        <f>IF('Values-Valeurs'!A410="","",'Values-Valeurs'!A410)</f>
        <v/>
      </c>
      <c r="B413" s="123" t="e">
        <f>VLOOKUP(A413,Variables!$A:$D,2,FALSE)</f>
        <v>#N/A</v>
      </c>
      <c r="C413" s="175" t="e">
        <f>VLOOKUP(A413,Variables!$A:$D,4,FALSE)</f>
        <v>#N/A</v>
      </c>
      <c r="D413" s="26">
        <f>'Values-Valeurs'!B410</f>
        <v>0</v>
      </c>
      <c r="E413" s="26">
        <f>'Values-Valeurs'!C410</f>
        <v>0</v>
      </c>
      <c r="F413" s="26">
        <f>'Values-Valeurs'!D410</f>
        <v>0</v>
      </c>
      <c r="G413" s="26">
        <f>'Values-Valeurs'!E410</f>
        <v>0</v>
      </c>
      <c r="H413" s="16">
        <f t="shared" si="48"/>
        <v>0</v>
      </c>
      <c r="I413" s="16">
        <f t="shared" si="49"/>
        <v>0</v>
      </c>
      <c r="J413" s="17" t="e">
        <f t="shared" si="50"/>
        <v>#DIV/0!</v>
      </c>
      <c r="K413" s="17" t="e">
        <f t="shared" si="51"/>
        <v>#DIV/0!</v>
      </c>
      <c r="L413" s="18" t="e">
        <f>VLOOKUP(B413,'Tableau 6'!$A$2:$P$267,16,FALSE)</f>
        <v>#N/A</v>
      </c>
      <c r="M413" s="35" t="str">
        <f t="shared" si="52"/>
        <v/>
      </c>
      <c r="N413" s="35" t="str">
        <f t="shared" si="53"/>
        <v/>
      </c>
      <c r="O413" s="36" t="e">
        <f>HLOOKUP($Q$1,'Tableau 6'!$A$2:$P$267,B413,FALSE)</f>
        <v>#REF!</v>
      </c>
      <c r="P413" s="35" t="str">
        <f t="shared" si="54"/>
        <v/>
      </c>
      <c r="Q413" s="35" t="str">
        <f t="shared" si="55"/>
        <v/>
      </c>
    </row>
    <row r="414" spans="1:17" s="126" customFormat="1" ht="14.25" customHeight="1">
      <c r="A414" s="143" t="str">
        <f>IF('Values-Valeurs'!A411="","",'Values-Valeurs'!A411)</f>
        <v/>
      </c>
      <c r="B414" s="123" t="e">
        <f>VLOOKUP(A414,Variables!$A:$D,2,FALSE)</f>
        <v>#N/A</v>
      </c>
      <c r="C414" s="175" t="e">
        <f>VLOOKUP(A414,Variables!$A:$D,4,FALSE)</f>
        <v>#N/A</v>
      </c>
      <c r="D414" s="26">
        <f>'Values-Valeurs'!B411</f>
        <v>0</v>
      </c>
      <c r="E414" s="26">
        <f>'Values-Valeurs'!C411</f>
        <v>0</v>
      </c>
      <c r="F414" s="26">
        <f>'Values-Valeurs'!D411</f>
        <v>0</v>
      </c>
      <c r="G414" s="26">
        <f>'Values-Valeurs'!E411</f>
        <v>0</v>
      </c>
      <c r="H414" s="16">
        <f t="shared" si="48"/>
        <v>0</v>
      </c>
      <c r="I414" s="16">
        <f t="shared" si="49"/>
        <v>0</v>
      </c>
      <c r="J414" s="17" t="e">
        <f t="shared" si="50"/>
        <v>#DIV/0!</v>
      </c>
      <c r="K414" s="17" t="e">
        <f t="shared" si="51"/>
        <v>#DIV/0!</v>
      </c>
      <c r="L414" s="18" t="e">
        <f>VLOOKUP(B414,'Tableau 6'!$A$2:$P$267,16,FALSE)</f>
        <v>#N/A</v>
      </c>
      <c r="M414" s="35" t="str">
        <f t="shared" si="52"/>
        <v/>
      </c>
      <c r="N414" s="35" t="str">
        <f t="shared" si="53"/>
        <v/>
      </c>
      <c r="O414" s="36" t="e">
        <f>HLOOKUP($Q$1,'Tableau 6'!$A$2:$P$267,B414,FALSE)</f>
        <v>#REF!</v>
      </c>
      <c r="P414" s="35" t="str">
        <f t="shared" si="54"/>
        <v/>
      </c>
      <c r="Q414" s="35" t="str">
        <f t="shared" si="55"/>
        <v/>
      </c>
    </row>
    <row r="415" spans="1:17" s="126" customFormat="1" ht="14.25" customHeight="1">
      <c r="A415" s="143" t="str">
        <f>IF('Values-Valeurs'!A412="","",'Values-Valeurs'!A412)</f>
        <v/>
      </c>
      <c r="B415" s="123" t="e">
        <f>VLOOKUP(A415,Variables!$A:$D,2,FALSE)</f>
        <v>#N/A</v>
      </c>
      <c r="C415" s="175" t="e">
        <f>VLOOKUP(A415,Variables!$A:$D,4,FALSE)</f>
        <v>#N/A</v>
      </c>
      <c r="D415" s="26">
        <f>'Values-Valeurs'!B412</f>
        <v>0</v>
      </c>
      <c r="E415" s="26">
        <f>'Values-Valeurs'!C412</f>
        <v>0</v>
      </c>
      <c r="F415" s="26">
        <f>'Values-Valeurs'!D412</f>
        <v>0</v>
      </c>
      <c r="G415" s="26">
        <f>'Values-Valeurs'!E412</f>
        <v>0</v>
      </c>
      <c r="H415" s="16">
        <f t="shared" si="48"/>
        <v>0</v>
      </c>
      <c r="I415" s="16">
        <f t="shared" si="49"/>
        <v>0</v>
      </c>
      <c r="J415" s="17" t="e">
        <f t="shared" si="50"/>
        <v>#DIV/0!</v>
      </c>
      <c r="K415" s="17" t="e">
        <f t="shared" si="51"/>
        <v>#DIV/0!</v>
      </c>
      <c r="L415" s="18" t="e">
        <f>VLOOKUP(B415,'Tableau 6'!$A$2:$P$267,16,FALSE)</f>
        <v>#N/A</v>
      </c>
      <c r="M415" s="35" t="str">
        <f t="shared" si="52"/>
        <v/>
      </c>
      <c r="N415" s="35" t="str">
        <f t="shared" si="53"/>
        <v/>
      </c>
      <c r="O415" s="36" t="e">
        <f>HLOOKUP($Q$1,'Tableau 6'!$A$2:$P$267,B415,FALSE)</f>
        <v>#REF!</v>
      </c>
      <c r="P415" s="35" t="str">
        <f t="shared" si="54"/>
        <v/>
      </c>
      <c r="Q415" s="35" t="str">
        <f t="shared" si="55"/>
        <v/>
      </c>
    </row>
    <row r="416" spans="1:17" s="126" customFormat="1" ht="14.25" customHeight="1">
      <c r="A416" s="143" t="str">
        <f>IF('Values-Valeurs'!A413="","",'Values-Valeurs'!A413)</f>
        <v/>
      </c>
      <c r="B416" s="123" t="e">
        <f>VLOOKUP(A416,Variables!$A:$D,2,FALSE)</f>
        <v>#N/A</v>
      </c>
      <c r="C416" s="175" t="e">
        <f>VLOOKUP(A416,Variables!$A:$D,4,FALSE)</f>
        <v>#N/A</v>
      </c>
      <c r="D416" s="26">
        <f>'Values-Valeurs'!B413</f>
        <v>0</v>
      </c>
      <c r="E416" s="26">
        <f>'Values-Valeurs'!C413</f>
        <v>0</v>
      </c>
      <c r="F416" s="26">
        <f>'Values-Valeurs'!D413</f>
        <v>0</v>
      </c>
      <c r="G416" s="26">
        <f>'Values-Valeurs'!E413</f>
        <v>0</v>
      </c>
      <c r="H416" s="16">
        <f t="shared" si="48"/>
        <v>0</v>
      </c>
      <c r="I416" s="16">
        <f t="shared" si="49"/>
        <v>0</v>
      </c>
      <c r="J416" s="17" t="e">
        <f t="shared" si="50"/>
        <v>#DIV/0!</v>
      </c>
      <c r="K416" s="17" t="e">
        <f t="shared" si="51"/>
        <v>#DIV/0!</v>
      </c>
      <c r="L416" s="18" t="e">
        <f>VLOOKUP(B416,'Tableau 6'!$A$2:$P$267,16,FALSE)</f>
        <v>#N/A</v>
      </c>
      <c r="M416" s="35" t="str">
        <f t="shared" si="52"/>
        <v/>
      </c>
      <c r="N416" s="35" t="str">
        <f t="shared" si="53"/>
        <v/>
      </c>
      <c r="O416" s="36" t="e">
        <f>HLOOKUP($Q$1,'Tableau 6'!$A$2:$P$267,B416,FALSE)</f>
        <v>#REF!</v>
      </c>
      <c r="P416" s="35" t="str">
        <f t="shared" si="54"/>
        <v/>
      </c>
      <c r="Q416" s="35" t="str">
        <f t="shared" si="55"/>
        <v/>
      </c>
    </row>
    <row r="417" spans="1:17" s="126" customFormat="1" ht="14.25" customHeight="1">
      <c r="A417" s="143" t="str">
        <f>IF('Values-Valeurs'!A414="","",'Values-Valeurs'!A414)</f>
        <v/>
      </c>
      <c r="B417" s="123" t="e">
        <f>VLOOKUP(A417,Variables!$A:$D,2,FALSE)</f>
        <v>#N/A</v>
      </c>
      <c r="C417" s="175" t="e">
        <f>VLOOKUP(A417,Variables!$A:$D,4,FALSE)</f>
        <v>#N/A</v>
      </c>
      <c r="D417" s="26">
        <f>'Values-Valeurs'!B414</f>
        <v>0</v>
      </c>
      <c r="E417" s="26">
        <f>'Values-Valeurs'!C414</f>
        <v>0</v>
      </c>
      <c r="F417" s="26">
        <f>'Values-Valeurs'!D414</f>
        <v>0</v>
      </c>
      <c r="G417" s="26">
        <f>'Values-Valeurs'!E414</f>
        <v>0</v>
      </c>
      <c r="H417" s="16">
        <f t="shared" si="48"/>
        <v>0</v>
      </c>
      <c r="I417" s="16">
        <f t="shared" si="49"/>
        <v>0</v>
      </c>
      <c r="J417" s="17" t="e">
        <f t="shared" si="50"/>
        <v>#DIV/0!</v>
      </c>
      <c r="K417" s="17" t="e">
        <f t="shared" si="51"/>
        <v>#DIV/0!</v>
      </c>
      <c r="L417" s="18" t="e">
        <f>VLOOKUP(B417,'Tableau 6'!$A$2:$P$267,16,FALSE)</f>
        <v>#N/A</v>
      </c>
      <c r="M417" s="35" t="str">
        <f t="shared" si="52"/>
        <v/>
      </c>
      <c r="N417" s="35" t="str">
        <f t="shared" si="53"/>
        <v/>
      </c>
      <c r="O417" s="36" t="e">
        <f>HLOOKUP($Q$1,'Tableau 6'!$A$2:$P$267,B417,FALSE)</f>
        <v>#REF!</v>
      </c>
      <c r="P417" s="35" t="str">
        <f t="shared" si="54"/>
        <v/>
      </c>
      <c r="Q417" s="35" t="str">
        <f t="shared" si="55"/>
        <v/>
      </c>
    </row>
    <row r="418" spans="1:17" s="126" customFormat="1" ht="14.25" customHeight="1">
      <c r="A418" s="143" t="str">
        <f>IF('Values-Valeurs'!A415="","",'Values-Valeurs'!A415)</f>
        <v/>
      </c>
      <c r="B418" s="123" t="e">
        <f>VLOOKUP(A418,Variables!$A:$D,2,FALSE)</f>
        <v>#N/A</v>
      </c>
      <c r="C418" s="175" t="e">
        <f>VLOOKUP(A418,Variables!$A:$D,4,FALSE)</f>
        <v>#N/A</v>
      </c>
      <c r="D418" s="26">
        <f>'Values-Valeurs'!B415</f>
        <v>0</v>
      </c>
      <c r="E418" s="26">
        <f>'Values-Valeurs'!C415</f>
        <v>0</v>
      </c>
      <c r="F418" s="26">
        <f>'Values-Valeurs'!D415</f>
        <v>0</v>
      </c>
      <c r="G418" s="26">
        <f>'Values-Valeurs'!E415</f>
        <v>0</v>
      </c>
      <c r="H418" s="16">
        <f t="shared" si="48"/>
        <v>0</v>
      </c>
      <c r="I418" s="16">
        <f t="shared" si="49"/>
        <v>0</v>
      </c>
      <c r="J418" s="17" t="e">
        <f t="shared" si="50"/>
        <v>#DIV/0!</v>
      </c>
      <c r="K418" s="17" t="e">
        <f t="shared" si="51"/>
        <v>#DIV/0!</v>
      </c>
      <c r="L418" s="18" t="e">
        <f>VLOOKUP(B418,'Tableau 6'!$A$2:$P$267,16,FALSE)</f>
        <v>#N/A</v>
      </c>
      <c r="M418" s="35" t="str">
        <f t="shared" si="52"/>
        <v/>
      </c>
      <c r="N418" s="35" t="str">
        <f t="shared" si="53"/>
        <v/>
      </c>
      <c r="O418" s="36" t="e">
        <f>HLOOKUP($Q$1,'Tableau 6'!$A$2:$P$267,B418,FALSE)</f>
        <v>#REF!</v>
      </c>
      <c r="P418" s="35" t="str">
        <f t="shared" si="54"/>
        <v/>
      </c>
      <c r="Q418" s="35" t="str">
        <f t="shared" si="55"/>
        <v/>
      </c>
    </row>
    <row r="419" spans="1:17" s="126" customFormat="1" ht="14.25" customHeight="1">
      <c r="A419" s="143" t="str">
        <f>IF('Values-Valeurs'!A416="","",'Values-Valeurs'!A416)</f>
        <v/>
      </c>
      <c r="B419" s="123" t="e">
        <f>VLOOKUP(A419,Variables!$A:$D,2,FALSE)</f>
        <v>#N/A</v>
      </c>
      <c r="C419" s="175" t="e">
        <f>VLOOKUP(A419,Variables!$A:$D,4,FALSE)</f>
        <v>#N/A</v>
      </c>
      <c r="D419" s="26">
        <f>'Values-Valeurs'!B416</f>
        <v>0</v>
      </c>
      <c r="E419" s="26">
        <f>'Values-Valeurs'!C416</f>
        <v>0</v>
      </c>
      <c r="F419" s="26">
        <f>'Values-Valeurs'!D416</f>
        <v>0</v>
      </c>
      <c r="G419" s="26">
        <f>'Values-Valeurs'!E416</f>
        <v>0</v>
      </c>
      <c r="H419" s="16">
        <f t="shared" si="48"/>
        <v>0</v>
      </c>
      <c r="I419" s="16">
        <f t="shared" si="49"/>
        <v>0</v>
      </c>
      <c r="J419" s="17" t="e">
        <f t="shared" si="50"/>
        <v>#DIV/0!</v>
      </c>
      <c r="K419" s="17" t="e">
        <f t="shared" si="51"/>
        <v>#DIV/0!</v>
      </c>
      <c r="L419" s="18" t="e">
        <f>VLOOKUP(B419,'Tableau 6'!$A$2:$P$267,16,FALSE)</f>
        <v>#N/A</v>
      </c>
      <c r="M419" s="35" t="str">
        <f t="shared" si="52"/>
        <v/>
      </c>
      <c r="N419" s="35" t="str">
        <f t="shared" si="53"/>
        <v/>
      </c>
      <c r="O419" s="36" t="e">
        <f>HLOOKUP($Q$1,'Tableau 6'!$A$2:$P$267,B419,FALSE)</f>
        <v>#REF!</v>
      </c>
      <c r="P419" s="35" t="str">
        <f t="shared" si="54"/>
        <v/>
      </c>
      <c r="Q419" s="35" t="str">
        <f t="shared" si="55"/>
        <v/>
      </c>
    </row>
    <row r="420" spans="1:17" s="126" customFormat="1" ht="14.25" customHeight="1">
      <c r="A420" s="143" t="str">
        <f>IF('Values-Valeurs'!A417="","",'Values-Valeurs'!A417)</f>
        <v/>
      </c>
      <c r="B420" s="123" t="e">
        <f>VLOOKUP(A420,Variables!$A:$D,2,FALSE)</f>
        <v>#N/A</v>
      </c>
      <c r="C420" s="175" t="e">
        <f>VLOOKUP(A420,Variables!$A:$D,4,FALSE)</f>
        <v>#N/A</v>
      </c>
      <c r="D420" s="26">
        <f>'Values-Valeurs'!B417</f>
        <v>0</v>
      </c>
      <c r="E420" s="26">
        <f>'Values-Valeurs'!C417</f>
        <v>0</v>
      </c>
      <c r="F420" s="26">
        <f>'Values-Valeurs'!D417</f>
        <v>0</v>
      </c>
      <c r="G420" s="26">
        <f>'Values-Valeurs'!E417</f>
        <v>0</v>
      </c>
      <c r="H420" s="16">
        <f t="shared" si="48"/>
        <v>0</v>
      </c>
      <c r="I420" s="16">
        <f t="shared" si="49"/>
        <v>0</v>
      </c>
      <c r="J420" s="17" t="e">
        <f t="shared" si="50"/>
        <v>#DIV/0!</v>
      </c>
      <c r="K420" s="17" t="e">
        <f t="shared" si="51"/>
        <v>#DIV/0!</v>
      </c>
      <c r="L420" s="18" t="e">
        <f>VLOOKUP(B420,'Tableau 6'!$A$2:$P$267,16,FALSE)</f>
        <v>#N/A</v>
      </c>
      <c r="M420" s="35" t="str">
        <f t="shared" si="52"/>
        <v/>
      </c>
      <c r="N420" s="35" t="str">
        <f t="shared" si="53"/>
        <v/>
      </c>
      <c r="O420" s="36" t="e">
        <f>HLOOKUP($Q$1,'Tableau 6'!$A$2:$P$267,B420,FALSE)</f>
        <v>#REF!</v>
      </c>
      <c r="P420" s="35" t="str">
        <f t="shared" si="54"/>
        <v/>
      </c>
      <c r="Q420" s="35" t="str">
        <f t="shared" si="55"/>
        <v/>
      </c>
    </row>
    <row r="421" spans="1:17" s="126" customFormat="1" ht="14.25" customHeight="1">
      <c r="A421" s="143" t="str">
        <f>IF('Values-Valeurs'!A418="","",'Values-Valeurs'!A418)</f>
        <v/>
      </c>
      <c r="B421" s="123" t="e">
        <f>VLOOKUP(A421,Variables!$A:$D,2,FALSE)</f>
        <v>#N/A</v>
      </c>
      <c r="C421" s="175" t="e">
        <f>VLOOKUP(A421,Variables!$A:$D,4,FALSE)</f>
        <v>#N/A</v>
      </c>
      <c r="D421" s="26">
        <f>'Values-Valeurs'!B418</f>
        <v>0</v>
      </c>
      <c r="E421" s="26">
        <f>'Values-Valeurs'!C418</f>
        <v>0</v>
      </c>
      <c r="F421" s="26">
        <f>'Values-Valeurs'!D418</f>
        <v>0</v>
      </c>
      <c r="G421" s="26">
        <f>'Values-Valeurs'!E418</f>
        <v>0</v>
      </c>
      <c r="H421" s="16">
        <f t="shared" si="48"/>
        <v>0</v>
      </c>
      <c r="I421" s="16">
        <f t="shared" si="49"/>
        <v>0</v>
      </c>
      <c r="J421" s="17" t="e">
        <f t="shared" si="50"/>
        <v>#DIV/0!</v>
      </c>
      <c r="K421" s="17" t="e">
        <f t="shared" si="51"/>
        <v>#DIV/0!</v>
      </c>
      <c r="L421" s="18" t="e">
        <f>VLOOKUP(B421,'Tableau 6'!$A$2:$P$267,16,FALSE)</f>
        <v>#N/A</v>
      </c>
      <c r="M421" s="35" t="str">
        <f t="shared" si="52"/>
        <v/>
      </c>
      <c r="N421" s="35" t="str">
        <f t="shared" si="53"/>
        <v/>
      </c>
      <c r="O421" s="36" t="e">
        <f>HLOOKUP($Q$1,'Tableau 6'!$A$2:$P$267,B421,FALSE)</f>
        <v>#REF!</v>
      </c>
      <c r="P421" s="35" t="str">
        <f t="shared" si="54"/>
        <v/>
      </c>
      <c r="Q421" s="35" t="str">
        <f t="shared" si="55"/>
        <v/>
      </c>
    </row>
    <row r="422" spans="1:17" s="126" customFormat="1" ht="14.25" customHeight="1">
      <c r="A422" s="143" t="str">
        <f>IF('Values-Valeurs'!A419="","",'Values-Valeurs'!A419)</f>
        <v/>
      </c>
      <c r="B422" s="123" t="e">
        <f>VLOOKUP(A422,Variables!$A:$D,2,FALSE)</f>
        <v>#N/A</v>
      </c>
      <c r="C422" s="175" t="e">
        <f>VLOOKUP(A422,Variables!$A:$D,4,FALSE)</f>
        <v>#N/A</v>
      </c>
      <c r="D422" s="26">
        <f>'Values-Valeurs'!B419</f>
        <v>0</v>
      </c>
      <c r="E422" s="26">
        <f>'Values-Valeurs'!C419</f>
        <v>0</v>
      </c>
      <c r="F422" s="26">
        <f>'Values-Valeurs'!D419</f>
        <v>0</v>
      </c>
      <c r="G422" s="26">
        <f>'Values-Valeurs'!E419</f>
        <v>0</v>
      </c>
      <c r="H422" s="16">
        <f t="shared" si="48"/>
        <v>0</v>
      </c>
      <c r="I422" s="16">
        <f t="shared" si="49"/>
        <v>0</v>
      </c>
      <c r="J422" s="17" t="e">
        <f t="shared" si="50"/>
        <v>#DIV/0!</v>
      </c>
      <c r="K422" s="17" t="e">
        <f t="shared" si="51"/>
        <v>#DIV/0!</v>
      </c>
      <c r="L422" s="18" t="e">
        <f>VLOOKUP(B422,'Tableau 6'!$A$2:$P$267,16,FALSE)</f>
        <v>#N/A</v>
      </c>
      <c r="M422" s="35" t="str">
        <f t="shared" si="52"/>
        <v/>
      </c>
      <c r="N422" s="35" t="str">
        <f t="shared" si="53"/>
        <v/>
      </c>
      <c r="O422" s="36" t="e">
        <f>HLOOKUP($Q$1,'Tableau 6'!$A$2:$P$267,B422,FALSE)</f>
        <v>#REF!</v>
      </c>
      <c r="P422" s="35" t="str">
        <f t="shared" si="54"/>
        <v/>
      </c>
      <c r="Q422" s="35" t="str">
        <f t="shared" si="55"/>
        <v/>
      </c>
    </row>
    <row r="423" spans="1:17" s="126" customFormat="1" ht="14.25" customHeight="1">
      <c r="A423" s="143" t="str">
        <f>IF('Values-Valeurs'!A420="","",'Values-Valeurs'!A420)</f>
        <v/>
      </c>
      <c r="B423" s="123" t="e">
        <f>VLOOKUP(A423,Variables!$A:$D,2,FALSE)</f>
        <v>#N/A</v>
      </c>
      <c r="C423" s="175" t="e">
        <f>VLOOKUP(A423,Variables!$A:$D,4,FALSE)</f>
        <v>#N/A</v>
      </c>
      <c r="D423" s="26">
        <f>'Values-Valeurs'!B420</f>
        <v>0</v>
      </c>
      <c r="E423" s="26">
        <f>'Values-Valeurs'!C420</f>
        <v>0</v>
      </c>
      <c r="F423" s="26">
        <f>'Values-Valeurs'!D420</f>
        <v>0</v>
      </c>
      <c r="G423" s="26">
        <f>'Values-Valeurs'!E420</f>
        <v>0</v>
      </c>
      <c r="H423" s="16">
        <f t="shared" si="48"/>
        <v>0</v>
      </c>
      <c r="I423" s="16">
        <f t="shared" si="49"/>
        <v>0</v>
      </c>
      <c r="J423" s="17" t="e">
        <f t="shared" si="50"/>
        <v>#DIV/0!</v>
      </c>
      <c r="K423" s="17" t="e">
        <f t="shared" si="51"/>
        <v>#DIV/0!</v>
      </c>
      <c r="L423" s="18" t="e">
        <f>VLOOKUP(B423,'Tableau 6'!$A$2:$P$267,16,FALSE)</f>
        <v>#N/A</v>
      </c>
      <c r="M423" s="35" t="str">
        <f t="shared" si="52"/>
        <v/>
      </c>
      <c r="N423" s="35" t="str">
        <f t="shared" si="53"/>
        <v/>
      </c>
      <c r="O423" s="36" t="e">
        <f>HLOOKUP($Q$1,'Tableau 6'!$A$2:$P$267,B423,FALSE)</f>
        <v>#REF!</v>
      </c>
      <c r="P423" s="35" t="str">
        <f t="shared" si="54"/>
        <v/>
      </c>
      <c r="Q423" s="35" t="str">
        <f t="shared" si="55"/>
        <v/>
      </c>
    </row>
    <row r="424" spans="1:17" s="126" customFormat="1" ht="14.25" customHeight="1">
      <c r="A424" s="143" t="str">
        <f>IF('Values-Valeurs'!A421="","",'Values-Valeurs'!A421)</f>
        <v/>
      </c>
      <c r="B424" s="123" t="e">
        <f>VLOOKUP(A424,Variables!$A:$D,2,FALSE)</f>
        <v>#N/A</v>
      </c>
      <c r="C424" s="175" t="e">
        <f>VLOOKUP(A424,Variables!$A:$D,4,FALSE)</f>
        <v>#N/A</v>
      </c>
      <c r="D424" s="26">
        <f>'Values-Valeurs'!B421</f>
        <v>0</v>
      </c>
      <c r="E424" s="26">
        <f>'Values-Valeurs'!C421</f>
        <v>0</v>
      </c>
      <c r="F424" s="26">
        <f>'Values-Valeurs'!D421</f>
        <v>0</v>
      </c>
      <c r="G424" s="26">
        <f>'Values-Valeurs'!E421</f>
        <v>0</v>
      </c>
      <c r="H424" s="16">
        <f t="shared" si="48"/>
        <v>0</v>
      </c>
      <c r="I424" s="16">
        <f t="shared" si="49"/>
        <v>0</v>
      </c>
      <c r="J424" s="17" t="e">
        <f t="shared" si="50"/>
        <v>#DIV/0!</v>
      </c>
      <c r="K424" s="17" t="e">
        <f t="shared" si="51"/>
        <v>#DIV/0!</v>
      </c>
      <c r="L424" s="18" t="e">
        <f>VLOOKUP(B424,'Tableau 6'!$A$2:$P$267,16,FALSE)</f>
        <v>#N/A</v>
      </c>
      <c r="M424" s="35" t="str">
        <f t="shared" si="52"/>
        <v/>
      </c>
      <c r="N424" s="35" t="str">
        <f t="shared" si="53"/>
        <v/>
      </c>
      <c r="O424" s="36" t="e">
        <f>HLOOKUP($Q$1,'Tableau 6'!$A$2:$P$267,B424,FALSE)</f>
        <v>#REF!</v>
      </c>
      <c r="P424" s="35" t="str">
        <f t="shared" si="54"/>
        <v/>
      </c>
      <c r="Q424" s="35" t="str">
        <f t="shared" si="55"/>
        <v/>
      </c>
    </row>
    <row r="425" spans="1:17" s="126" customFormat="1" ht="14.25" customHeight="1">
      <c r="A425" s="143" t="str">
        <f>IF('Values-Valeurs'!A422="","",'Values-Valeurs'!A422)</f>
        <v/>
      </c>
      <c r="B425" s="123" t="e">
        <f>VLOOKUP(A425,Variables!$A:$D,2,FALSE)</f>
        <v>#N/A</v>
      </c>
      <c r="C425" s="175" t="e">
        <f>VLOOKUP(A425,Variables!$A:$D,4,FALSE)</f>
        <v>#N/A</v>
      </c>
      <c r="D425" s="26">
        <f>'Values-Valeurs'!B422</f>
        <v>0</v>
      </c>
      <c r="E425" s="26">
        <f>'Values-Valeurs'!C422</f>
        <v>0</v>
      </c>
      <c r="F425" s="26">
        <f>'Values-Valeurs'!D422</f>
        <v>0</v>
      </c>
      <c r="G425" s="26">
        <f>'Values-Valeurs'!E422</f>
        <v>0</v>
      </c>
      <c r="H425" s="16">
        <f t="shared" si="48"/>
        <v>0</v>
      </c>
      <c r="I425" s="16">
        <f t="shared" si="49"/>
        <v>0</v>
      </c>
      <c r="J425" s="17" t="e">
        <f t="shared" si="50"/>
        <v>#DIV/0!</v>
      </c>
      <c r="K425" s="17" t="e">
        <f t="shared" si="51"/>
        <v>#DIV/0!</v>
      </c>
      <c r="L425" s="18" t="e">
        <f>VLOOKUP(B425,'Tableau 6'!$A$2:$P$267,16,FALSE)</f>
        <v>#N/A</v>
      </c>
      <c r="M425" s="35" t="str">
        <f t="shared" si="52"/>
        <v/>
      </c>
      <c r="N425" s="35" t="str">
        <f t="shared" si="53"/>
        <v/>
      </c>
      <c r="O425" s="36" t="e">
        <f>HLOOKUP($Q$1,'Tableau 6'!$A$2:$P$267,B425,FALSE)</f>
        <v>#REF!</v>
      </c>
      <c r="P425" s="35" t="str">
        <f t="shared" si="54"/>
        <v/>
      </c>
      <c r="Q425" s="35" t="str">
        <f t="shared" si="55"/>
        <v/>
      </c>
    </row>
    <row r="426" spans="1:17" s="126" customFormat="1" ht="14.25" customHeight="1">
      <c r="A426" s="143" t="str">
        <f>IF('Values-Valeurs'!A423="","",'Values-Valeurs'!A423)</f>
        <v/>
      </c>
      <c r="B426" s="123" t="e">
        <f>VLOOKUP(A426,Variables!$A:$D,2,FALSE)</f>
        <v>#N/A</v>
      </c>
      <c r="C426" s="175" t="e">
        <f>VLOOKUP(A426,Variables!$A:$D,4,FALSE)</f>
        <v>#N/A</v>
      </c>
      <c r="D426" s="26">
        <f>'Values-Valeurs'!B423</f>
        <v>0</v>
      </c>
      <c r="E426" s="26">
        <f>'Values-Valeurs'!C423</f>
        <v>0</v>
      </c>
      <c r="F426" s="26">
        <f>'Values-Valeurs'!D423</f>
        <v>0</v>
      </c>
      <c r="G426" s="26">
        <f>'Values-Valeurs'!E423</f>
        <v>0</v>
      </c>
      <c r="H426" s="16">
        <f t="shared" si="48"/>
        <v>0</v>
      </c>
      <c r="I426" s="16">
        <f t="shared" si="49"/>
        <v>0</v>
      </c>
      <c r="J426" s="17" t="e">
        <f t="shared" si="50"/>
        <v>#DIV/0!</v>
      </c>
      <c r="K426" s="17" t="e">
        <f t="shared" si="51"/>
        <v>#DIV/0!</v>
      </c>
      <c r="L426" s="18" t="e">
        <f>VLOOKUP(B426,'Tableau 6'!$A$2:$P$267,16,FALSE)</f>
        <v>#N/A</v>
      </c>
      <c r="M426" s="35" t="str">
        <f t="shared" si="52"/>
        <v/>
      </c>
      <c r="N426" s="35" t="str">
        <f t="shared" si="53"/>
        <v/>
      </c>
      <c r="O426" s="36" t="e">
        <f>HLOOKUP($Q$1,'Tableau 6'!$A$2:$P$267,B426,FALSE)</f>
        <v>#REF!</v>
      </c>
      <c r="P426" s="35" t="str">
        <f t="shared" si="54"/>
        <v/>
      </c>
      <c r="Q426" s="35" t="str">
        <f t="shared" si="55"/>
        <v/>
      </c>
    </row>
    <row r="427" spans="1:17" s="126" customFormat="1" ht="14.25" customHeight="1">
      <c r="A427" s="143" t="str">
        <f>IF('Values-Valeurs'!A424="","",'Values-Valeurs'!A424)</f>
        <v/>
      </c>
      <c r="B427" s="123" t="e">
        <f>VLOOKUP(A427,Variables!$A:$D,2,FALSE)</f>
        <v>#N/A</v>
      </c>
      <c r="C427" s="175" t="e">
        <f>VLOOKUP(A427,Variables!$A:$D,4,FALSE)</f>
        <v>#N/A</v>
      </c>
      <c r="D427" s="26">
        <f>'Values-Valeurs'!B424</f>
        <v>0</v>
      </c>
      <c r="E427" s="26">
        <f>'Values-Valeurs'!C424</f>
        <v>0</v>
      </c>
      <c r="F427" s="26">
        <f>'Values-Valeurs'!D424</f>
        <v>0</v>
      </c>
      <c r="G427" s="26">
        <f>'Values-Valeurs'!E424</f>
        <v>0</v>
      </c>
      <c r="H427" s="16">
        <f t="shared" si="48"/>
        <v>0</v>
      </c>
      <c r="I427" s="16">
        <f t="shared" si="49"/>
        <v>0</v>
      </c>
      <c r="J427" s="17" t="e">
        <f t="shared" si="50"/>
        <v>#DIV/0!</v>
      </c>
      <c r="K427" s="17" t="e">
        <f t="shared" si="51"/>
        <v>#DIV/0!</v>
      </c>
      <c r="L427" s="18" t="e">
        <f>VLOOKUP(B427,'Tableau 6'!$A$2:$P$267,16,FALSE)</f>
        <v>#N/A</v>
      </c>
      <c r="M427" s="35" t="str">
        <f t="shared" si="52"/>
        <v/>
      </c>
      <c r="N427" s="35" t="str">
        <f t="shared" si="53"/>
        <v/>
      </c>
      <c r="O427" s="36" t="e">
        <f>HLOOKUP($Q$1,'Tableau 6'!$A$2:$P$267,B427,FALSE)</f>
        <v>#REF!</v>
      </c>
      <c r="P427" s="35" t="str">
        <f t="shared" si="54"/>
        <v/>
      </c>
      <c r="Q427" s="35" t="str">
        <f t="shared" si="55"/>
        <v/>
      </c>
    </row>
    <row r="428" spans="1:17" s="126" customFormat="1" ht="14.25" customHeight="1">
      <c r="A428" s="143" t="str">
        <f>IF('Values-Valeurs'!A425="","",'Values-Valeurs'!A425)</f>
        <v/>
      </c>
      <c r="B428" s="123" t="e">
        <f>VLOOKUP(A428,Variables!$A:$D,2,FALSE)</f>
        <v>#N/A</v>
      </c>
      <c r="C428" s="175" t="e">
        <f>VLOOKUP(A428,Variables!$A:$D,4,FALSE)</f>
        <v>#N/A</v>
      </c>
      <c r="D428" s="26">
        <f>'Values-Valeurs'!B425</f>
        <v>0</v>
      </c>
      <c r="E428" s="26">
        <f>'Values-Valeurs'!C425</f>
        <v>0</v>
      </c>
      <c r="F428" s="26">
        <f>'Values-Valeurs'!D425</f>
        <v>0</v>
      </c>
      <c r="G428" s="26">
        <f>'Values-Valeurs'!E425</f>
        <v>0</v>
      </c>
      <c r="H428" s="16">
        <f t="shared" si="48"/>
        <v>0</v>
      </c>
      <c r="I428" s="16">
        <f t="shared" si="49"/>
        <v>0</v>
      </c>
      <c r="J428" s="17" t="e">
        <f t="shared" si="50"/>
        <v>#DIV/0!</v>
      </c>
      <c r="K428" s="17" t="e">
        <f t="shared" si="51"/>
        <v>#DIV/0!</v>
      </c>
      <c r="L428" s="18" t="e">
        <f>VLOOKUP(B428,'Tableau 6'!$A$2:$P$267,16,FALSE)</f>
        <v>#N/A</v>
      </c>
      <c r="M428" s="35" t="str">
        <f t="shared" si="52"/>
        <v/>
      </c>
      <c r="N428" s="35" t="str">
        <f t="shared" si="53"/>
        <v/>
      </c>
      <c r="O428" s="36" t="e">
        <f>HLOOKUP($Q$1,'Tableau 6'!$A$2:$P$267,B428,FALSE)</f>
        <v>#REF!</v>
      </c>
      <c r="P428" s="35" t="str">
        <f t="shared" si="54"/>
        <v/>
      </c>
      <c r="Q428" s="35" t="str">
        <f t="shared" si="55"/>
        <v/>
      </c>
    </row>
    <row r="429" spans="1:17" s="126" customFormat="1" ht="14.25" customHeight="1">
      <c r="A429" s="143" t="str">
        <f>IF('Values-Valeurs'!A426="","",'Values-Valeurs'!A426)</f>
        <v/>
      </c>
      <c r="B429" s="123" t="e">
        <f>VLOOKUP(A429,Variables!$A:$D,2,FALSE)</f>
        <v>#N/A</v>
      </c>
      <c r="C429" s="175" t="e">
        <f>VLOOKUP(A429,Variables!$A:$D,4,FALSE)</f>
        <v>#N/A</v>
      </c>
      <c r="D429" s="26">
        <f>'Values-Valeurs'!B426</f>
        <v>0</v>
      </c>
      <c r="E429" s="26">
        <f>'Values-Valeurs'!C426</f>
        <v>0</v>
      </c>
      <c r="F429" s="26">
        <f>'Values-Valeurs'!D426</f>
        <v>0</v>
      </c>
      <c r="G429" s="26">
        <f>'Values-Valeurs'!E426</f>
        <v>0</v>
      </c>
      <c r="H429" s="16">
        <f t="shared" si="48"/>
        <v>0</v>
      </c>
      <c r="I429" s="16">
        <f t="shared" si="49"/>
        <v>0</v>
      </c>
      <c r="J429" s="17" t="e">
        <f t="shared" si="50"/>
        <v>#DIV/0!</v>
      </c>
      <c r="K429" s="17" t="e">
        <f t="shared" si="51"/>
        <v>#DIV/0!</v>
      </c>
      <c r="L429" s="18" t="e">
        <f>VLOOKUP(B429,'Tableau 6'!$A$2:$P$267,16,FALSE)</f>
        <v>#N/A</v>
      </c>
      <c r="M429" s="35" t="str">
        <f t="shared" si="52"/>
        <v/>
      </c>
      <c r="N429" s="35" t="str">
        <f t="shared" si="53"/>
        <v/>
      </c>
      <c r="O429" s="36" t="e">
        <f>HLOOKUP($Q$1,'Tableau 6'!$A$2:$P$267,B429,FALSE)</f>
        <v>#REF!</v>
      </c>
      <c r="P429" s="35" t="str">
        <f t="shared" si="54"/>
        <v/>
      </c>
      <c r="Q429" s="35" t="str">
        <f t="shared" si="55"/>
        <v/>
      </c>
    </row>
    <row r="430" spans="1:17" s="126" customFormat="1" ht="14.25" customHeight="1">
      <c r="A430" s="143" t="str">
        <f>IF('Values-Valeurs'!A427="","",'Values-Valeurs'!A427)</f>
        <v/>
      </c>
      <c r="B430" s="123" t="e">
        <f>VLOOKUP(A430,Variables!$A:$D,2,FALSE)</f>
        <v>#N/A</v>
      </c>
      <c r="C430" s="175" t="e">
        <f>VLOOKUP(A430,Variables!$A:$D,4,FALSE)</f>
        <v>#N/A</v>
      </c>
      <c r="D430" s="26">
        <f>'Values-Valeurs'!B427</f>
        <v>0</v>
      </c>
      <c r="E430" s="26">
        <f>'Values-Valeurs'!C427</f>
        <v>0</v>
      </c>
      <c r="F430" s="26">
        <f>'Values-Valeurs'!D427</f>
        <v>0</v>
      </c>
      <c r="G430" s="26">
        <f>'Values-Valeurs'!E427</f>
        <v>0</v>
      </c>
      <c r="H430" s="16">
        <f t="shared" si="48"/>
        <v>0</v>
      </c>
      <c r="I430" s="16">
        <f t="shared" si="49"/>
        <v>0</v>
      </c>
      <c r="J430" s="17" t="e">
        <f t="shared" si="50"/>
        <v>#DIV/0!</v>
      </c>
      <c r="K430" s="17" t="e">
        <f t="shared" si="51"/>
        <v>#DIV/0!</v>
      </c>
      <c r="L430" s="18" t="e">
        <f>VLOOKUP(B430,'Tableau 6'!$A$2:$P$267,16,FALSE)</f>
        <v>#N/A</v>
      </c>
      <c r="M430" s="35" t="str">
        <f t="shared" si="52"/>
        <v/>
      </c>
      <c r="N430" s="35" t="str">
        <f t="shared" si="53"/>
        <v/>
      </c>
      <c r="O430" s="36" t="e">
        <f>HLOOKUP($Q$1,'Tableau 6'!$A$2:$P$267,B430,FALSE)</f>
        <v>#REF!</v>
      </c>
      <c r="P430" s="35" t="str">
        <f t="shared" si="54"/>
        <v/>
      </c>
      <c r="Q430" s="35" t="str">
        <f t="shared" si="55"/>
        <v/>
      </c>
    </row>
    <row r="431" spans="1:17" s="126" customFormat="1" ht="14.25" customHeight="1">
      <c r="A431" s="143" t="str">
        <f>IF('Values-Valeurs'!A428="","",'Values-Valeurs'!A428)</f>
        <v/>
      </c>
      <c r="B431" s="123" t="e">
        <f>VLOOKUP(A431,Variables!$A:$D,2,FALSE)</f>
        <v>#N/A</v>
      </c>
      <c r="C431" s="175" t="e">
        <f>VLOOKUP(A431,Variables!$A:$D,4,FALSE)</f>
        <v>#N/A</v>
      </c>
      <c r="D431" s="26">
        <f>'Values-Valeurs'!B428</f>
        <v>0</v>
      </c>
      <c r="E431" s="26">
        <f>'Values-Valeurs'!C428</f>
        <v>0</v>
      </c>
      <c r="F431" s="26">
        <f>'Values-Valeurs'!D428</f>
        <v>0</v>
      </c>
      <c r="G431" s="26">
        <f>'Values-Valeurs'!E428</f>
        <v>0</v>
      </c>
      <c r="H431" s="16">
        <f t="shared" si="48"/>
        <v>0</v>
      </c>
      <c r="I431" s="16">
        <f t="shared" si="49"/>
        <v>0</v>
      </c>
      <c r="J431" s="17" t="e">
        <f t="shared" si="50"/>
        <v>#DIV/0!</v>
      </c>
      <c r="K431" s="17" t="e">
        <f t="shared" si="51"/>
        <v>#DIV/0!</v>
      </c>
      <c r="L431" s="18" t="e">
        <f>VLOOKUP(B431,'Tableau 6'!$A$2:$P$267,16,FALSE)</f>
        <v>#N/A</v>
      </c>
      <c r="M431" s="35" t="str">
        <f t="shared" si="52"/>
        <v/>
      </c>
      <c r="N431" s="35" t="str">
        <f t="shared" si="53"/>
        <v/>
      </c>
      <c r="O431" s="36" t="e">
        <f>HLOOKUP($Q$1,'Tableau 6'!$A$2:$P$267,B431,FALSE)</f>
        <v>#REF!</v>
      </c>
      <c r="P431" s="35" t="str">
        <f t="shared" si="54"/>
        <v/>
      </c>
      <c r="Q431" s="35" t="str">
        <f t="shared" si="55"/>
        <v/>
      </c>
    </row>
    <row r="432" spans="1:17" s="126" customFormat="1" ht="14.25" customHeight="1">
      <c r="A432" s="143" t="str">
        <f>IF('Values-Valeurs'!A429="","",'Values-Valeurs'!A429)</f>
        <v/>
      </c>
      <c r="B432" s="123" t="e">
        <f>VLOOKUP(A432,Variables!$A:$D,2,FALSE)</f>
        <v>#N/A</v>
      </c>
      <c r="C432" s="175" t="e">
        <f>VLOOKUP(A432,Variables!$A:$D,4,FALSE)</f>
        <v>#N/A</v>
      </c>
      <c r="D432" s="26">
        <f>'Values-Valeurs'!B429</f>
        <v>0</v>
      </c>
      <c r="E432" s="26">
        <f>'Values-Valeurs'!C429</f>
        <v>0</v>
      </c>
      <c r="F432" s="26">
        <f>'Values-Valeurs'!D429</f>
        <v>0</v>
      </c>
      <c r="G432" s="26">
        <f>'Values-Valeurs'!E429</f>
        <v>0</v>
      </c>
      <c r="H432" s="16">
        <f t="shared" si="48"/>
        <v>0</v>
      </c>
      <c r="I432" s="16">
        <f t="shared" si="49"/>
        <v>0</v>
      </c>
      <c r="J432" s="17" t="e">
        <f t="shared" si="50"/>
        <v>#DIV/0!</v>
      </c>
      <c r="K432" s="17" t="e">
        <f t="shared" si="51"/>
        <v>#DIV/0!</v>
      </c>
      <c r="L432" s="18" t="e">
        <f>VLOOKUP(B432,'Tableau 6'!$A$2:$P$267,16,FALSE)</f>
        <v>#N/A</v>
      </c>
      <c r="M432" s="35" t="str">
        <f t="shared" si="52"/>
        <v/>
      </c>
      <c r="N432" s="35" t="str">
        <f t="shared" si="53"/>
        <v/>
      </c>
      <c r="O432" s="36" t="e">
        <f>HLOOKUP($Q$1,'Tableau 6'!$A$2:$P$267,B432,FALSE)</f>
        <v>#REF!</v>
      </c>
      <c r="P432" s="35" t="str">
        <f t="shared" si="54"/>
        <v/>
      </c>
      <c r="Q432" s="35" t="str">
        <f t="shared" si="55"/>
        <v/>
      </c>
    </row>
    <row r="433" spans="1:17" s="126" customFormat="1" ht="14.25" customHeight="1">
      <c r="A433" s="143" t="str">
        <f>IF('Values-Valeurs'!A430="","",'Values-Valeurs'!A430)</f>
        <v/>
      </c>
      <c r="B433" s="123" t="e">
        <f>VLOOKUP(A433,Variables!$A:$D,2,FALSE)</f>
        <v>#N/A</v>
      </c>
      <c r="C433" s="175" t="e">
        <f>VLOOKUP(A433,Variables!$A:$D,4,FALSE)</f>
        <v>#N/A</v>
      </c>
      <c r="D433" s="26">
        <f>'Values-Valeurs'!B430</f>
        <v>0</v>
      </c>
      <c r="E433" s="26">
        <f>'Values-Valeurs'!C430</f>
        <v>0</v>
      </c>
      <c r="F433" s="26">
        <f>'Values-Valeurs'!D430</f>
        <v>0</v>
      </c>
      <c r="G433" s="26">
        <f>'Values-Valeurs'!E430</f>
        <v>0</v>
      </c>
      <c r="H433" s="16">
        <f t="shared" si="48"/>
        <v>0</v>
      </c>
      <c r="I433" s="16">
        <f t="shared" si="49"/>
        <v>0</v>
      </c>
      <c r="J433" s="17" t="e">
        <f t="shared" si="50"/>
        <v>#DIV/0!</v>
      </c>
      <c r="K433" s="17" t="e">
        <f t="shared" si="51"/>
        <v>#DIV/0!</v>
      </c>
      <c r="L433" s="18" t="e">
        <f>VLOOKUP(B433,'Tableau 6'!$A$2:$P$267,16,FALSE)</f>
        <v>#N/A</v>
      </c>
      <c r="M433" s="35" t="str">
        <f t="shared" si="52"/>
        <v/>
      </c>
      <c r="N433" s="35" t="str">
        <f t="shared" si="53"/>
        <v/>
      </c>
      <c r="O433" s="36" t="e">
        <f>HLOOKUP($Q$1,'Tableau 6'!$A$2:$P$267,B433,FALSE)</f>
        <v>#REF!</v>
      </c>
      <c r="P433" s="35" t="str">
        <f t="shared" si="54"/>
        <v/>
      </c>
      <c r="Q433" s="35" t="str">
        <f t="shared" si="55"/>
        <v/>
      </c>
    </row>
    <row r="434" spans="1:17" s="126" customFormat="1" ht="14.25" customHeight="1">
      <c r="A434" s="143" t="str">
        <f>IF('Values-Valeurs'!A431="","",'Values-Valeurs'!A431)</f>
        <v/>
      </c>
      <c r="B434" s="123" t="e">
        <f>VLOOKUP(A434,Variables!$A:$D,2,FALSE)</f>
        <v>#N/A</v>
      </c>
      <c r="C434" s="175" t="e">
        <f>VLOOKUP(A434,Variables!$A:$D,4,FALSE)</f>
        <v>#N/A</v>
      </c>
      <c r="D434" s="26">
        <f>'Values-Valeurs'!B431</f>
        <v>0</v>
      </c>
      <c r="E434" s="26">
        <f>'Values-Valeurs'!C431</f>
        <v>0</v>
      </c>
      <c r="F434" s="26">
        <f>'Values-Valeurs'!D431</f>
        <v>0</v>
      </c>
      <c r="G434" s="26">
        <f>'Values-Valeurs'!E431</f>
        <v>0</v>
      </c>
      <c r="H434" s="16">
        <f t="shared" si="48"/>
        <v>0</v>
      </c>
      <c r="I434" s="16">
        <f t="shared" si="49"/>
        <v>0</v>
      </c>
      <c r="J434" s="17" t="e">
        <f t="shared" si="50"/>
        <v>#DIV/0!</v>
      </c>
      <c r="K434" s="17" t="e">
        <f t="shared" si="51"/>
        <v>#DIV/0!</v>
      </c>
      <c r="L434" s="18" t="e">
        <f>VLOOKUP(B434,'Tableau 6'!$A$2:$P$267,16,FALSE)</f>
        <v>#N/A</v>
      </c>
      <c r="M434" s="35" t="str">
        <f t="shared" si="52"/>
        <v/>
      </c>
      <c r="N434" s="35" t="str">
        <f t="shared" si="53"/>
        <v/>
      </c>
      <c r="O434" s="36" t="e">
        <f>HLOOKUP($Q$1,'Tableau 6'!$A$2:$P$267,B434,FALSE)</f>
        <v>#REF!</v>
      </c>
      <c r="P434" s="35" t="str">
        <f t="shared" si="54"/>
        <v/>
      </c>
      <c r="Q434" s="35" t="str">
        <f t="shared" si="55"/>
        <v/>
      </c>
    </row>
    <row r="435" spans="1:17" s="126" customFormat="1" ht="14.25" customHeight="1">
      <c r="A435" s="143" t="str">
        <f>IF('Values-Valeurs'!A432="","",'Values-Valeurs'!A432)</f>
        <v/>
      </c>
      <c r="B435" s="123" t="e">
        <f>VLOOKUP(A435,Variables!$A:$D,2,FALSE)</f>
        <v>#N/A</v>
      </c>
      <c r="C435" s="175" t="e">
        <f>VLOOKUP(A435,Variables!$A:$D,4,FALSE)</f>
        <v>#N/A</v>
      </c>
      <c r="D435" s="26">
        <f>'Values-Valeurs'!B432</f>
        <v>0</v>
      </c>
      <c r="E435" s="26">
        <f>'Values-Valeurs'!C432</f>
        <v>0</v>
      </c>
      <c r="F435" s="26">
        <f>'Values-Valeurs'!D432</f>
        <v>0</v>
      </c>
      <c r="G435" s="26">
        <f>'Values-Valeurs'!E432</f>
        <v>0</v>
      </c>
      <c r="H435" s="16">
        <f t="shared" si="48"/>
        <v>0</v>
      </c>
      <c r="I435" s="16">
        <f t="shared" si="49"/>
        <v>0</v>
      </c>
      <c r="J435" s="17" t="e">
        <f t="shared" si="50"/>
        <v>#DIV/0!</v>
      </c>
      <c r="K435" s="17" t="e">
        <f t="shared" si="51"/>
        <v>#DIV/0!</v>
      </c>
      <c r="L435" s="18" t="e">
        <f>VLOOKUP(B435,'Tableau 6'!$A$2:$P$267,16,FALSE)</f>
        <v>#N/A</v>
      </c>
      <c r="M435" s="35" t="str">
        <f t="shared" si="52"/>
        <v/>
      </c>
      <c r="N435" s="35" t="str">
        <f t="shared" si="53"/>
        <v/>
      </c>
      <c r="O435" s="36" t="e">
        <f>HLOOKUP($Q$1,'Tableau 6'!$A$2:$P$267,B435,FALSE)</f>
        <v>#REF!</v>
      </c>
      <c r="P435" s="35" t="str">
        <f t="shared" si="54"/>
        <v/>
      </c>
      <c r="Q435" s="35" t="str">
        <f t="shared" si="55"/>
        <v/>
      </c>
    </row>
    <row r="436" spans="1:17" s="126" customFormat="1" ht="14.25" customHeight="1">
      <c r="A436" s="143" t="str">
        <f>IF('Values-Valeurs'!A433="","",'Values-Valeurs'!A433)</f>
        <v/>
      </c>
      <c r="B436" s="123" t="e">
        <f>VLOOKUP(A436,Variables!$A:$D,2,FALSE)</f>
        <v>#N/A</v>
      </c>
      <c r="C436" s="175" t="e">
        <f>VLOOKUP(A436,Variables!$A:$D,4,FALSE)</f>
        <v>#N/A</v>
      </c>
      <c r="D436" s="26">
        <f>'Values-Valeurs'!B433</f>
        <v>0</v>
      </c>
      <c r="E436" s="26">
        <f>'Values-Valeurs'!C433</f>
        <v>0</v>
      </c>
      <c r="F436" s="26">
        <f>'Values-Valeurs'!D433</f>
        <v>0</v>
      </c>
      <c r="G436" s="26">
        <f>'Values-Valeurs'!E433</f>
        <v>0</v>
      </c>
      <c r="H436" s="16">
        <f t="shared" si="48"/>
        <v>0</v>
      </c>
      <c r="I436" s="16">
        <f t="shared" si="49"/>
        <v>0</v>
      </c>
      <c r="J436" s="17" t="e">
        <f t="shared" si="50"/>
        <v>#DIV/0!</v>
      </c>
      <c r="K436" s="17" t="e">
        <f t="shared" si="51"/>
        <v>#DIV/0!</v>
      </c>
      <c r="L436" s="18" t="e">
        <f>VLOOKUP(B436,'Tableau 6'!$A$2:$P$267,16,FALSE)</f>
        <v>#N/A</v>
      </c>
      <c r="M436" s="35" t="str">
        <f t="shared" si="52"/>
        <v/>
      </c>
      <c r="N436" s="35" t="str">
        <f t="shared" si="53"/>
        <v/>
      </c>
      <c r="O436" s="36" t="e">
        <f>HLOOKUP($Q$1,'Tableau 6'!$A$2:$P$267,B436,FALSE)</f>
        <v>#REF!</v>
      </c>
      <c r="P436" s="35" t="str">
        <f t="shared" si="54"/>
        <v/>
      </c>
      <c r="Q436" s="35" t="str">
        <f t="shared" si="55"/>
        <v/>
      </c>
    </row>
  </sheetData>
  <sheetProtection sheet="1" objects="1" scenarios="1" formatCells="0" formatColumns="0" formatRows="0" deleteColumns="0" deleteRows="0" sort="0"/>
  <protectedRanges>
    <protectedRange sqref="Q1" name="Range2_3"/>
  </protectedRanges>
  <mergeCells count="10">
    <mergeCell ref="O1:P1"/>
    <mergeCell ref="A3:A4"/>
    <mergeCell ref="B3:B4"/>
    <mergeCell ref="C3:C4"/>
    <mergeCell ref="D3:G3"/>
    <mergeCell ref="H3:I3"/>
    <mergeCell ref="J3:K3"/>
    <mergeCell ref="L3:L4"/>
    <mergeCell ref="M3:N3"/>
    <mergeCell ref="P3:Q3"/>
  </mergeCells>
  <conditionalFormatting sqref="N5:N436">
    <cfRule type="cellIs" dxfId="19" priority="25" operator="equal">
      <formula>"Alert"</formula>
    </cfRule>
    <cfRule type="containsBlanks" priority="26" stopIfTrue="1">
      <formula>LEN(TRIM(N5))=0</formula>
    </cfRule>
    <cfRule type="containsText" dxfId="18" priority="27" stopIfTrue="1" operator="containsText" text="no data">
      <formula>NOT(ISERROR(SEARCH("no data",N5)))</formula>
    </cfRule>
    <cfRule type="cellIs" dxfId="17" priority="28" operator="lessThan">
      <formula>0.05</formula>
    </cfRule>
  </conditionalFormatting>
  <conditionalFormatting sqref="Q5:Q436">
    <cfRule type="cellIs" dxfId="16" priority="21" operator="equal">
      <formula>"Alert"</formula>
    </cfRule>
    <cfRule type="containsBlanks" priority="22" stopIfTrue="1">
      <formula>LEN(TRIM(Q5))=0</formula>
    </cfRule>
    <cfRule type="containsText" dxfId="15" priority="23" stopIfTrue="1" operator="containsText" text="no data">
      <formula>NOT(ISERROR(SEARCH("no data",Q5)))</formula>
    </cfRule>
    <cfRule type="cellIs" dxfId="14" priority="24" operator="lessThan">
      <formula>0.05</formula>
    </cfRule>
  </conditionalFormatting>
  <conditionalFormatting sqref="N5:N1048576 Q5:Q1048576">
    <cfRule type="cellIs" dxfId="13" priority="20" operator="equal">
      <formula>"protective"</formula>
    </cfRule>
  </conditionalFormatting>
  <conditionalFormatting sqref="Q1">
    <cfRule type="containsErrors" dxfId="12" priority="15" stopIfTrue="1">
      <formula>ISERROR(Q1)</formula>
    </cfRule>
  </conditionalFormatting>
  <conditionalFormatting sqref="N1:N2 Q1:Q2">
    <cfRule type="cellIs" dxfId="11" priority="13" operator="equal">
      <formula>"Alerte"</formula>
    </cfRule>
    <cfRule type="cellIs" dxfId="10" priority="14" operator="equal">
      <formula>"protecteur"</formula>
    </cfRule>
  </conditionalFormatting>
  <conditionalFormatting sqref="N4">
    <cfRule type="containsErrors" dxfId="9" priority="12" stopIfTrue="1">
      <formula>ISERROR(N4)</formula>
    </cfRule>
  </conditionalFormatting>
  <conditionalFormatting sqref="Q4">
    <cfRule type="containsErrors" dxfId="8" priority="11" stopIfTrue="1">
      <formula>ISERROR(Q4)</formula>
    </cfRule>
  </conditionalFormatting>
  <conditionalFormatting sqref="N3:N4 Q3:Q4">
    <cfRule type="cellIs" dxfId="7" priority="9" operator="equal">
      <formula>"Alerte"</formula>
    </cfRule>
    <cfRule type="cellIs" dxfId="6" priority="10" operator="equal">
      <formula>"protecteur"</formula>
    </cfRule>
  </conditionalFormatting>
  <conditionalFormatting sqref="M5:M436">
    <cfRule type="cellIs" dxfId="5" priority="5" operator="equal">
      <formula>"Alert"</formula>
    </cfRule>
    <cfRule type="containsBlanks" priority="6" stopIfTrue="1">
      <formula>LEN(TRIM(M5))=0</formula>
    </cfRule>
    <cfRule type="containsText" dxfId="4" priority="7" stopIfTrue="1" operator="containsText" text="no data">
      <formula>NOT(ISERROR(SEARCH("no data",M5)))</formula>
    </cfRule>
    <cfRule type="cellIs" dxfId="3" priority="8" operator="lessThan">
      <formula>0.05</formula>
    </cfRule>
  </conditionalFormatting>
  <conditionalFormatting sqref="P5:P436">
    <cfRule type="cellIs" dxfId="2" priority="1" operator="equal">
      <formula>"Alert"</formula>
    </cfRule>
    <cfRule type="containsBlanks" priority="2" stopIfTrue="1">
      <formula>LEN(TRIM(P5))=0</formula>
    </cfRule>
    <cfRule type="containsText" dxfId="1" priority="3" stopIfTrue="1" operator="containsText" text="no data">
      <formula>NOT(ISERROR(SEARCH("no data",P5)))</formula>
    </cfRule>
    <cfRule type="cellIs" dxfId="0" priority="4" operator="lessThan">
      <formula>0.05</formula>
    </cfRule>
  </conditionalFormatting>
  <dataValidations count="1">
    <dataValidation type="list" allowBlank="1" showInputMessage="1" error="Must select from P/T list" prompt="Sélectionnez votre P-T" sqref="Q1">
      <formula1>Liste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8"/>
  <sheetViews>
    <sheetView showGridLines="0" zoomScaleNormal="100" workbookViewId="0">
      <pane ySplit="2" topLeftCell="A3" activePane="bottomLeft" state="frozen"/>
      <selection pane="bottomLeft"/>
    </sheetView>
  </sheetViews>
  <sheetFormatPr defaultRowHeight="15"/>
  <cols>
    <col min="1" max="1" width="5" style="37" customWidth="1"/>
    <col min="2" max="2" width="26.42578125" customWidth="1"/>
    <col min="3" max="16" width="6.5703125" style="1" customWidth="1"/>
  </cols>
  <sheetData>
    <row r="1" spans="1:18" ht="35.25" customHeight="1">
      <c r="B1" s="171" t="s">
        <v>589</v>
      </c>
      <c r="C1" s="171"/>
      <c r="D1" s="171"/>
      <c r="E1" s="171"/>
      <c r="F1" s="171"/>
      <c r="G1" s="171"/>
      <c r="H1" s="171"/>
      <c r="I1" s="171"/>
      <c r="J1" s="171"/>
      <c r="K1" s="171"/>
      <c r="L1" s="171"/>
      <c r="M1" s="171"/>
      <c r="N1" s="171"/>
      <c r="O1" s="171"/>
      <c r="P1" s="171"/>
    </row>
    <row r="2" spans="1:18">
      <c r="A2" s="37">
        <v>1</v>
      </c>
      <c r="B2" s="40" t="s">
        <v>245</v>
      </c>
      <c r="C2" s="70" t="s">
        <v>246</v>
      </c>
      <c r="D2" s="70" t="s">
        <v>247</v>
      </c>
      <c r="E2" s="70" t="s">
        <v>248</v>
      </c>
      <c r="F2" s="70" t="s">
        <v>244</v>
      </c>
      <c r="G2" s="70" t="s">
        <v>242</v>
      </c>
      <c r="H2" s="70" t="s">
        <v>243</v>
      </c>
      <c r="I2" s="70" t="s">
        <v>249</v>
      </c>
      <c r="J2" s="70" t="s">
        <v>250</v>
      </c>
      <c r="K2" s="70" t="s">
        <v>251</v>
      </c>
      <c r="L2" s="70" t="s">
        <v>252</v>
      </c>
      <c r="M2" s="70" t="s">
        <v>253</v>
      </c>
      <c r="N2" s="70" t="s">
        <v>254</v>
      </c>
      <c r="O2" s="70" t="s">
        <v>255</v>
      </c>
      <c r="P2" s="70" t="s">
        <v>256</v>
      </c>
      <c r="Q2" s="4"/>
      <c r="R2" s="4"/>
    </row>
    <row r="3" spans="1:18">
      <c r="A3" s="37">
        <v>2</v>
      </c>
      <c r="B3" s="71" t="s">
        <v>257</v>
      </c>
      <c r="C3" s="71"/>
      <c r="D3" s="71"/>
      <c r="E3" s="71"/>
      <c r="F3" s="71"/>
      <c r="G3" s="71"/>
      <c r="H3" s="71"/>
      <c r="I3" s="71"/>
      <c r="J3" s="71"/>
      <c r="K3" s="71"/>
      <c r="L3" s="71"/>
      <c r="M3" s="71"/>
      <c r="N3" s="71"/>
      <c r="O3" s="71"/>
      <c r="P3" s="71"/>
      <c r="Q3" s="9"/>
      <c r="R3" s="5"/>
    </row>
    <row r="4" spans="1:18">
      <c r="A4" s="37">
        <v>3</v>
      </c>
      <c r="B4" s="40" t="s">
        <v>6</v>
      </c>
      <c r="C4" s="42">
        <v>75.900000000000006</v>
      </c>
      <c r="D4" s="42">
        <v>72.099999999999994</v>
      </c>
      <c r="E4" s="42">
        <v>66.400000000000006</v>
      </c>
      <c r="F4" s="42">
        <v>70.3</v>
      </c>
      <c r="G4" s="42">
        <v>73</v>
      </c>
      <c r="H4" s="42">
        <v>75.8</v>
      </c>
      <c r="I4" s="42">
        <v>63</v>
      </c>
      <c r="J4" s="42">
        <v>67.7</v>
      </c>
      <c r="K4" s="42">
        <v>65.3</v>
      </c>
      <c r="L4" s="42">
        <v>57.5</v>
      </c>
      <c r="M4" s="42">
        <v>66</v>
      </c>
      <c r="N4" s="42">
        <v>51.6</v>
      </c>
      <c r="O4" s="42">
        <v>41.2</v>
      </c>
      <c r="P4" s="43">
        <v>72.900000000000006</v>
      </c>
      <c r="Q4" s="9"/>
      <c r="R4" s="5"/>
    </row>
    <row r="5" spans="1:18" ht="33.75">
      <c r="A5" s="37">
        <v>4</v>
      </c>
      <c r="B5" s="44" t="s">
        <v>7</v>
      </c>
      <c r="C5" s="45">
        <v>22</v>
      </c>
      <c r="D5" s="45">
        <v>24.6</v>
      </c>
      <c r="E5" s="45">
        <v>19.600000000000001</v>
      </c>
      <c r="F5" s="45">
        <v>15.3</v>
      </c>
      <c r="G5" s="45">
        <v>22.4</v>
      </c>
      <c r="H5" s="45">
        <v>15.7</v>
      </c>
      <c r="I5" s="45">
        <v>16.8</v>
      </c>
      <c r="J5" s="45">
        <v>22</v>
      </c>
      <c r="K5" s="45">
        <v>17.600000000000001</v>
      </c>
      <c r="L5" s="45">
        <v>16.399999999999999</v>
      </c>
      <c r="M5" s="45">
        <v>13.6</v>
      </c>
      <c r="N5" s="45">
        <v>8.6</v>
      </c>
      <c r="O5" s="45">
        <v>9.3000000000000007</v>
      </c>
      <c r="P5" s="43">
        <v>20.399999999999999</v>
      </c>
      <c r="Q5" s="9"/>
      <c r="R5" s="5"/>
    </row>
    <row r="6" spans="1:18">
      <c r="A6" s="37">
        <v>5</v>
      </c>
      <c r="B6" s="46" t="s">
        <v>8</v>
      </c>
      <c r="C6" s="42">
        <v>30.6</v>
      </c>
      <c r="D6" s="42">
        <v>30.3</v>
      </c>
      <c r="E6" s="42">
        <v>25.8</v>
      </c>
      <c r="F6" s="42">
        <v>24.1</v>
      </c>
      <c r="G6" s="42">
        <v>24.9</v>
      </c>
      <c r="H6" s="42">
        <v>23.8</v>
      </c>
      <c r="I6" s="42">
        <v>13.5</v>
      </c>
      <c r="J6" s="42">
        <v>27.5</v>
      </c>
      <c r="K6" s="42">
        <v>18.2</v>
      </c>
      <c r="L6" s="42">
        <v>18.3</v>
      </c>
      <c r="M6" s="42">
        <v>28.8</v>
      </c>
      <c r="N6" s="42">
        <v>21.1</v>
      </c>
      <c r="O6" s="42">
        <v>18.899999999999999</v>
      </c>
      <c r="P6" s="43">
        <v>25.7</v>
      </c>
      <c r="Q6" s="9"/>
      <c r="R6" s="5"/>
    </row>
    <row r="7" spans="1:18">
      <c r="A7" s="37">
        <v>6</v>
      </c>
      <c r="B7" s="44" t="s">
        <v>9</v>
      </c>
      <c r="C7" s="45">
        <v>42.8</v>
      </c>
      <c r="D7" s="45">
        <v>35.799999999999997</v>
      </c>
      <c r="E7" s="45">
        <v>27.1</v>
      </c>
      <c r="F7" s="45">
        <v>29.4</v>
      </c>
      <c r="G7" s="45">
        <v>33.700000000000003</v>
      </c>
      <c r="H7" s="45">
        <v>49.7</v>
      </c>
      <c r="I7" s="45">
        <v>35.299999999999997</v>
      </c>
      <c r="J7" s="45">
        <v>34.799999999999997</v>
      </c>
      <c r="K7" s="45">
        <v>35.799999999999997</v>
      </c>
      <c r="L7" s="45">
        <v>20.8</v>
      </c>
      <c r="M7" s="45">
        <v>26.1</v>
      </c>
      <c r="N7" s="45">
        <v>17.899999999999999</v>
      </c>
      <c r="O7" s="45">
        <v>13.5</v>
      </c>
      <c r="P7" s="43">
        <v>38.299999999999997</v>
      </c>
      <c r="Q7" s="9"/>
      <c r="R7" s="5"/>
    </row>
    <row r="8" spans="1:18">
      <c r="A8" s="37">
        <v>7</v>
      </c>
      <c r="B8" s="46" t="s">
        <v>10</v>
      </c>
      <c r="C8" s="42">
        <v>12.2</v>
      </c>
      <c r="D8" s="42">
        <v>14.1</v>
      </c>
      <c r="E8" s="42">
        <v>11.9</v>
      </c>
      <c r="F8" s="42">
        <v>16.8</v>
      </c>
      <c r="G8" s="42">
        <v>15</v>
      </c>
      <c r="H8" s="42">
        <v>6.7</v>
      </c>
      <c r="I8" s="42">
        <v>10.199999999999999</v>
      </c>
      <c r="J8" s="42">
        <v>11.6</v>
      </c>
      <c r="K8" s="42">
        <v>6.8</v>
      </c>
      <c r="L8" s="42">
        <v>9.4</v>
      </c>
      <c r="M8" s="42">
        <v>9.9</v>
      </c>
      <c r="N8" s="42">
        <v>8.6</v>
      </c>
      <c r="O8" s="42">
        <v>5.9</v>
      </c>
      <c r="P8" s="43">
        <v>12.2</v>
      </c>
      <c r="Q8" s="9"/>
      <c r="R8" s="5"/>
    </row>
    <row r="9" spans="1:18">
      <c r="A9" s="37">
        <v>8</v>
      </c>
      <c r="B9" s="44" t="s">
        <v>11</v>
      </c>
      <c r="C9" s="45">
        <v>37.700000000000003</v>
      </c>
      <c r="D9" s="45">
        <v>31.1</v>
      </c>
      <c r="E9" s="45">
        <v>24.4</v>
      </c>
      <c r="F9" s="45">
        <v>29.2</v>
      </c>
      <c r="G9" s="45">
        <v>30.3</v>
      </c>
      <c r="H9" s="45">
        <v>37.799999999999997</v>
      </c>
      <c r="I9" s="45">
        <v>27.7</v>
      </c>
      <c r="J9" s="45">
        <v>32.299999999999997</v>
      </c>
      <c r="K9" s="45">
        <v>24.1</v>
      </c>
      <c r="L9" s="45">
        <v>24.6</v>
      </c>
      <c r="M9" s="45">
        <v>39.1</v>
      </c>
      <c r="N9" s="45">
        <v>23.9</v>
      </c>
      <c r="O9" s="45">
        <v>21.9</v>
      </c>
      <c r="P9" s="43">
        <v>32.799999999999997</v>
      </c>
      <c r="Q9" s="9"/>
      <c r="R9" s="5"/>
    </row>
    <row r="10" spans="1:18">
      <c r="A10" s="37">
        <v>9</v>
      </c>
      <c r="B10" s="40" t="s">
        <v>12</v>
      </c>
      <c r="C10" s="42">
        <v>86.3</v>
      </c>
      <c r="D10" s="42">
        <v>84.5</v>
      </c>
      <c r="E10" s="42">
        <v>80.7</v>
      </c>
      <c r="F10" s="42">
        <v>83.3</v>
      </c>
      <c r="G10" s="42">
        <v>84.2</v>
      </c>
      <c r="H10" s="42">
        <v>78.400000000000006</v>
      </c>
      <c r="I10" s="42">
        <v>80.5</v>
      </c>
      <c r="J10" s="42">
        <v>75.3</v>
      </c>
      <c r="K10" s="42">
        <v>77.8</v>
      </c>
      <c r="L10" s="42">
        <v>73.2</v>
      </c>
      <c r="M10" s="42">
        <v>83.2</v>
      </c>
      <c r="N10" s="42">
        <v>73.900000000000006</v>
      </c>
      <c r="O10" s="42">
        <v>54.1</v>
      </c>
      <c r="P10" s="43">
        <v>82.4</v>
      </c>
      <c r="Q10" s="9"/>
      <c r="R10" s="5"/>
    </row>
    <row r="11" spans="1:18" ht="33.75">
      <c r="A11" s="37">
        <v>10</v>
      </c>
      <c r="B11" s="44" t="s">
        <v>545</v>
      </c>
      <c r="C11" s="45">
        <v>28.7</v>
      </c>
      <c r="D11" s="45">
        <v>30.4</v>
      </c>
      <c r="E11" s="45">
        <v>33.200000000000003</v>
      </c>
      <c r="F11" s="45">
        <v>25</v>
      </c>
      <c r="G11" s="45">
        <v>25.9</v>
      </c>
      <c r="H11" s="45">
        <v>15</v>
      </c>
      <c r="I11" s="45">
        <v>20.3</v>
      </c>
      <c r="J11" s="45">
        <v>28.8</v>
      </c>
      <c r="K11" s="45">
        <v>20.8</v>
      </c>
      <c r="L11" s="45">
        <v>25.4</v>
      </c>
      <c r="M11" s="45">
        <v>19.5</v>
      </c>
      <c r="N11" s="45">
        <v>17.399999999999999</v>
      </c>
      <c r="O11" s="45">
        <v>8.9</v>
      </c>
      <c r="P11" s="43">
        <v>24.3</v>
      </c>
      <c r="Q11" s="9"/>
      <c r="R11" s="5"/>
    </row>
    <row r="12" spans="1:18">
      <c r="A12" s="37">
        <v>11</v>
      </c>
      <c r="B12" s="46" t="s">
        <v>13</v>
      </c>
      <c r="C12" s="42">
        <v>38.299999999999997</v>
      </c>
      <c r="D12" s="42">
        <v>41.6</v>
      </c>
      <c r="E12" s="42">
        <v>44.2</v>
      </c>
      <c r="F12" s="42">
        <v>45.7</v>
      </c>
      <c r="G12" s="42">
        <v>43.8</v>
      </c>
      <c r="H12" s="42">
        <v>37</v>
      </c>
      <c r="I12" s="42">
        <v>38.799999999999997</v>
      </c>
      <c r="J12" s="42">
        <v>42</v>
      </c>
      <c r="K12" s="42">
        <v>46.4</v>
      </c>
      <c r="L12" s="42">
        <v>41.4</v>
      </c>
      <c r="M12" s="42">
        <v>28.8</v>
      </c>
      <c r="N12" s="42">
        <v>38.6</v>
      </c>
      <c r="O12" s="42">
        <v>27</v>
      </c>
      <c r="P12" s="43">
        <v>41.1</v>
      </c>
      <c r="Q12" s="9"/>
      <c r="R12" s="5"/>
    </row>
    <row r="13" spans="1:18">
      <c r="A13" s="37">
        <v>12</v>
      </c>
      <c r="B13" s="44" t="s">
        <v>14</v>
      </c>
      <c r="C13" s="45">
        <v>53.9</v>
      </c>
      <c r="D13" s="45">
        <v>57</v>
      </c>
      <c r="E13" s="45">
        <v>45.2</v>
      </c>
      <c r="F13" s="45">
        <v>54.5</v>
      </c>
      <c r="G13" s="45">
        <v>50.9</v>
      </c>
      <c r="H13" s="45">
        <v>40.700000000000003</v>
      </c>
      <c r="I13" s="45">
        <v>40.799999999999997</v>
      </c>
      <c r="J13" s="45">
        <v>44.1</v>
      </c>
      <c r="K13" s="45">
        <v>35.5</v>
      </c>
      <c r="L13" s="45">
        <v>40.9</v>
      </c>
      <c r="M13" s="45">
        <v>57.4</v>
      </c>
      <c r="N13" s="45">
        <v>42.2</v>
      </c>
      <c r="O13" s="45">
        <v>28.1</v>
      </c>
      <c r="P13" s="43">
        <v>48.8</v>
      </c>
      <c r="Q13" s="9"/>
      <c r="R13" s="5"/>
    </row>
    <row r="14" spans="1:18">
      <c r="A14" s="37">
        <v>13</v>
      </c>
      <c r="B14" s="46" t="s">
        <v>15</v>
      </c>
      <c r="C14" s="42">
        <v>37.9</v>
      </c>
      <c r="D14" s="42">
        <v>32.6</v>
      </c>
      <c r="E14" s="42">
        <v>28.9</v>
      </c>
      <c r="F14" s="42">
        <v>31.9</v>
      </c>
      <c r="G14" s="42">
        <v>29.3</v>
      </c>
      <c r="H14" s="42">
        <v>19.3</v>
      </c>
      <c r="I14" s="42">
        <v>32</v>
      </c>
      <c r="J14" s="42">
        <v>27.2</v>
      </c>
      <c r="K14" s="42">
        <v>28.6</v>
      </c>
      <c r="L14" s="42">
        <v>24.3</v>
      </c>
      <c r="M14" s="42">
        <v>33</v>
      </c>
      <c r="N14" s="42">
        <v>25.4</v>
      </c>
      <c r="O14" s="42">
        <v>15.3</v>
      </c>
      <c r="P14" s="43">
        <v>28.4</v>
      </c>
      <c r="Q14" s="9"/>
      <c r="R14" s="5"/>
    </row>
    <row r="15" spans="1:18">
      <c r="A15" s="37">
        <v>14</v>
      </c>
      <c r="B15" s="44" t="s">
        <v>16</v>
      </c>
      <c r="C15" s="45">
        <v>23</v>
      </c>
      <c r="D15" s="45">
        <v>12.8</v>
      </c>
      <c r="E15" s="45">
        <v>10.9</v>
      </c>
      <c r="F15" s="45">
        <v>6.5</v>
      </c>
      <c r="G15" s="45">
        <v>13.3</v>
      </c>
      <c r="H15" s="45">
        <v>17.3</v>
      </c>
      <c r="I15" s="45">
        <v>11.8</v>
      </c>
      <c r="J15" s="45">
        <v>12</v>
      </c>
      <c r="K15" s="45">
        <v>16.3</v>
      </c>
      <c r="L15" s="45">
        <v>7.9</v>
      </c>
      <c r="M15" s="45">
        <v>10.5</v>
      </c>
      <c r="N15" s="45">
        <v>15</v>
      </c>
      <c r="O15" s="45">
        <v>7.7</v>
      </c>
      <c r="P15" s="43">
        <v>15</v>
      </c>
      <c r="Q15" s="9"/>
      <c r="R15" s="5"/>
    </row>
    <row r="16" spans="1:18" ht="22.5">
      <c r="A16" s="37">
        <v>15</v>
      </c>
      <c r="B16" s="46" t="s">
        <v>258</v>
      </c>
      <c r="C16" s="42">
        <v>49.3</v>
      </c>
      <c r="D16" s="42">
        <v>46.1</v>
      </c>
      <c r="E16" s="42">
        <v>46.9</v>
      </c>
      <c r="F16" s="42">
        <v>49.8</v>
      </c>
      <c r="G16" s="42">
        <v>44</v>
      </c>
      <c r="H16" s="42">
        <v>49</v>
      </c>
      <c r="I16" s="42">
        <v>43.8</v>
      </c>
      <c r="J16" s="42">
        <v>38.299999999999997</v>
      </c>
      <c r="K16" s="42">
        <v>43.2</v>
      </c>
      <c r="L16" s="42">
        <v>34.5</v>
      </c>
      <c r="M16" s="42">
        <v>50.9</v>
      </c>
      <c r="N16" s="42">
        <v>45.5</v>
      </c>
      <c r="O16" s="42">
        <v>39.4</v>
      </c>
      <c r="P16" s="43">
        <v>46.1</v>
      </c>
    </row>
    <row r="17" spans="1:16">
      <c r="A17" s="37">
        <v>16</v>
      </c>
      <c r="B17" s="47" t="s">
        <v>17</v>
      </c>
      <c r="C17" s="45">
        <v>32</v>
      </c>
      <c r="D17" s="45">
        <v>25.8</v>
      </c>
      <c r="E17" s="45">
        <v>32</v>
      </c>
      <c r="F17" s="45">
        <v>28.2</v>
      </c>
      <c r="G17" s="45">
        <v>28.1</v>
      </c>
      <c r="H17" s="45">
        <v>32.200000000000003</v>
      </c>
      <c r="I17" s="45">
        <v>36.299999999999997</v>
      </c>
      <c r="J17" s="45">
        <v>30.8</v>
      </c>
      <c r="K17" s="45">
        <v>26.7</v>
      </c>
      <c r="L17" s="45">
        <v>46.8</v>
      </c>
      <c r="M17" s="45">
        <v>20.3</v>
      </c>
      <c r="N17" s="45">
        <v>20.399999999999999</v>
      </c>
      <c r="O17" s="45">
        <v>13</v>
      </c>
      <c r="P17" s="43">
        <v>30</v>
      </c>
    </row>
    <row r="18" spans="1:16">
      <c r="A18" s="37">
        <v>17</v>
      </c>
      <c r="B18" s="40" t="s">
        <v>18</v>
      </c>
      <c r="C18" s="42">
        <v>11.9</v>
      </c>
      <c r="D18" s="42">
        <v>12.9</v>
      </c>
      <c r="E18" s="42">
        <v>11.7</v>
      </c>
      <c r="F18" s="42">
        <v>6.5</v>
      </c>
      <c r="G18" s="42">
        <v>12.1</v>
      </c>
      <c r="H18" s="42">
        <v>17.2</v>
      </c>
      <c r="I18" s="42">
        <v>11.1</v>
      </c>
      <c r="J18" s="42">
        <v>6.4</v>
      </c>
      <c r="K18" s="42">
        <v>14</v>
      </c>
      <c r="L18" s="42">
        <v>10.1</v>
      </c>
      <c r="M18" s="42">
        <v>5.8</v>
      </c>
      <c r="N18" s="42">
        <v>12.8</v>
      </c>
      <c r="O18" s="42">
        <v>3.7</v>
      </c>
      <c r="P18" s="43">
        <v>12.9</v>
      </c>
    </row>
    <row r="19" spans="1:16">
      <c r="A19" s="37">
        <v>18</v>
      </c>
      <c r="B19" s="44" t="s">
        <v>19</v>
      </c>
      <c r="C19" s="45">
        <v>3.5</v>
      </c>
      <c r="D19" s="45">
        <v>1.9</v>
      </c>
      <c r="E19" s="45">
        <v>3.3</v>
      </c>
      <c r="F19" s="45">
        <v>1.3</v>
      </c>
      <c r="G19" s="45">
        <v>1.9</v>
      </c>
      <c r="H19" s="45">
        <v>3.3</v>
      </c>
      <c r="I19" s="45">
        <v>0.8</v>
      </c>
      <c r="J19" s="45">
        <v>0.4</v>
      </c>
      <c r="K19" s="45">
        <v>0.6</v>
      </c>
      <c r="L19" s="45">
        <v>2.8</v>
      </c>
      <c r="M19" s="45">
        <v>2.2000000000000002</v>
      </c>
      <c r="N19" s="45">
        <v>2.7</v>
      </c>
      <c r="O19" s="45">
        <v>0.6</v>
      </c>
      <c r="P19" s="43">
        <v>2.4</v>
      </c>
    </row>
    <row r="20" spans="1:16">
      <c r="A20" s="37">
        <v>19</v>
      </c>
      <c r="B20" s="46" t="s">
        <v>20</v>
      </c>
      <c r="C20" s="42">
        <v>8.4</v>
      </c>
      <c r="D20" s="42">
        <v>8.3000000000000007</v>
      </c>
      <c r="E20" s="42">
        <v>8</v>
      </c>
      <c r="F20" s="42">
        <v>4.2</v>
      </c>
      <c r="G20" s="42">
        <v>7.7</v>
      </c>
      <c r="H20" s="42">
        <v>12.1</v>
      </c>
      <c r="I20" s="42">
        <v>8</v>
      </c>
      <c r="J20" s="42">
        <v>5.4</v>
      </c>
      <c r="K20" s="42">
        <v>12.1</v>
      </c>
      <c r="L20" s="42">
        <v>4.5999999999999996</v>
      </c>
      <c r="M20" s="42">
        <v>2.7</v>
      </c>
      <c r="N20" s="42">
        <v>6.8</v>
      </c>
      <c r="O20" s="42">
        <v>2.2999999999999998</v>
      </c>
      <c r="P20" s="43">
        <v>8.6999999999999993</v>
      </c>
    </row>
    <row r="21" spans="1:16">
      <c r="A21" s="37">
        <v>20</v>
      </c>
      <c r="B21" s="47" t="s">
        <v>21</v>
      </c>
      <c r="C21" s="45">
        <v>67.599999999999994</v>
      </c>
      <c r="D21" s="45">
        <v>60.7</v>
      </c>
      <c r="E21" s="45">
        <v>59</v>
      </c>
      <c r="F21" s="45">
        <v>58.2</v>
      </c>
      <c r="G21" s="45">
        <v>65.3</v>
      </c>
      <c r="H21" s="45">
        <v>62.9</v>
      </c>
      <c r="I21" s="45">
        <v>58.7</v>
      </c>
      <c r="J21" s="45">
        <v>55.8</v>
      </c>
      <c r="K21" s="45">
        <v>50.9</v>
      </c>
      <c r="L21" s="45">
        <v>25.7</v>
      </c>
      <c r="M21" s="45">
        <v>67.599999999999994</v>
      </c>
      <c r="N21" s="45">
        <v>42.2</v>
      </c>
      <c r="O21" s="45">
        <v>27.1</v>
      </c>
      <c r="P21" s="43">
        <v>62.9</v>
      </c>
    </row>
    <row r="22" spans="1:16">
      <c r="A22" s="37">
        <v>21</v>
      </c>
      <c r="B22" s="40" t="s">
        <v>22</v>
      </c>
      <c r="C22" s="42">
        <v>64.8</v>
      </c>
      <c r="D22" s="42">
        <v>59.7</v>
      </c>
      <c r="E22" s="42">
        <v>53.6</v>
      </c>
      <c r="F22" s="42">
        <v>65.900000000000006</v>
      </c>
      <c r="G22" s="42">
        <v>63.5</v>
      </c>
      <c r="H22" s="42">
        <v>69.2</v>
      </c>
      <c r="I22" s="42">
        <v>44.4</v>
      </c>
      <c r="J22" s="42">
        <v>57.4</v>
      </c>
      <c r="K22" s="42">
        <v>59.7</v>
      </c>
      <c r="L22" s="42">
        <v>57.9</v>
      </c>
      <c r="M22" s="42">
        <v>67.5</v>
      </c>
      <c r="N22" s="42">
        <v>46.4</v>
      </c>
      <c r="O22" s="42">
        <v>42.7</v>
      </c>
      <c r="P22" s="43">
        <v>63.6</v>
      </c>
    </row>
    <row r="23" spans="1:16">
      <c r="A23" s="37">
        <v>22</v>
      </c>
      <c r="B23" s="47" t="s">
        <v>23</v>
      </c>
      <c r="C23" s="45">
        <v>24.1</v>
      </c>
      <c r="D23" s="45">
        <v>16.7</v>
      </c>
      <c r="E23" s="45">
        <v>13.3</v>
      </c>
      <c r="F23" s="45">
        <v>18.5</v>
      </c>
      <c r="G23" s="45">
        <v>23</v>
      </c>
      <c r="H23" s="45">
        <v>13.7</v>
      </c>
      <c r="I23" s="45">
        <v>14.4</v>
      </c>
      <c r="J23" s="45">
        <v>22.3</v>
      </c>
      <c r="K23" s="45">
        <v>17.899999999999999</v>
      </c>
      <c r="L23" s="45">
        <v>11.9</v>
      </c>
      <c r="M23" s="45">
        <v>22.6</v>
      </c>
      <c r="N23" s="45">
        <v>12.5</v>
      </c>
      <c r="O23" s="45">
        <v>12.6</v>
      </c>
      <c r="P23" s="43">
        <v>19.399999999999999</v>
      </c>
    </row>
    <row r="24" spans="1:16">
      <c r="A24" s="37">
        <v>23</v>
      </c>
      <c r="B24" s="40" t="s">
        <v>24</v>
      </c>
      <c r="C24" s="42">
        <v>43.5</v>
      </c>
      <c r="D24" s="42">
        <v>50.3</v>
      </c>
      <c r="E24" s="42">
        <v>53.7</v>
      </c>
      <c r="F24" s="42">
        <v>48.6</v>
      </c>
      <c r="G24" s="42">
        <v>45.2</v>
      </c>
      <c r="H24" s="42">
        <v>55</v>
      </c>
      <c r="I24" s="42">
        <v>37.299999999999997</v>
      </c>
      <c r="J24" s="42">
        <v>37.299999999999997</v>
      </c>
      <c r="K24" s="42">
        <v>37.5</v>
      </c>
      <c r="L24" s="42">
        <v>32</v>
      </c>
      <c r="M24" s="42">
        <v>59.1</v>
      </c>
      <c r="N24" s="42">
        <v>48.5</v>
      </c>
      <c r="O24" s="42">
        <v>41</v>
      </c>
      <c r="P24" s="43">
        <v>47.6</v>
      </c>
    </row>
    <row r="25" spans="1:16">
      <c r="A25" s="37">
        <v>24</v>
      </c>
      <c r="B25" s="47" t="s">
        <v>25</v>
      </c>
      <c r="C25" s="45">
        <v>82.7</v>
      </c>
      <c r="D25" s="45">
        <v>79.3</v>
      </c>
      <c r="E25" s="45">
        <v>79.7</v>
      </c>
      <c r="F25" s="45">
        <v>82.5</v>
      </c>
      <c r="G25" s="45">
        <v>80</v>
      </c>
      <c r="H25" s="45">
        <v>82.3</v>
      </c>
      <c r="I25" s="45">
        <v>86</v>
      </c>
      <c r="J25" s="45">
        <v>89.2</v>
      </c>
      <c r="K25" s="45">
        <v>89.3</v>
      </c>
      <c r="L25" s="45">
        <v>84.2</v>
      </c>
      <c r="M25" s="45">
        <v>83.8</v>
      </c>
      <c r="N25" s="45">
        <v>75.099999999999994</v>
      </c>
      <c r="O25" s="45">
        <v>72.3</v>
      </c>
      <c r="P25" s="43">
        <v>81.400000000000006</v>
      </c>
    </row>
    <row r="26" spans="1:16">
      <c r="A26" s="37">
        <v>25</v>
      </c>
      <c r="B26" s="46" t="s">
        <v>26</v>
      </c>
      <c r="C26" s="42">
        <v>72.400000000000006</v>
      </c>
      <c r="D26" s="42">
        <v>67.599999999999994</v>
      </c>
      <c r="E26" s="42">
        <v>69.2</v>
      </c>
      <c r="F26" s="42">
        <v>68.7</v>
      </c>
      <c r="G26" s="42">
        <v>65.400000000000006</v>
      </c>
      <c r="H26" s="42">
        <v>70.5</v>
      </c>
      <c r="I26" s="42">
        <v>74.3</v>
      </c>
      <c r="J26" s="42">
        <v>80.3</v>
      </c>
      <c r="K26" s="42">
        <v>81.5</v>
      </c>
      <c r="L26" s="42">
        <v>80.8</v>
      </c>
      <c r="M26" s="42">
        <v>76.2</v>
      </c>
      <c r="N26" s="42">
        <v>66.900000000000006</v>
      </c>
      <c r="O26" s="42">
        <v>61.2</v>
      </c>
      <c r="P26" s="43">
        <v>68.900000000000006</v>
      </c>
    </row>
    <row r="27" spans="1:16">
      <c r="A27" s="37">
        <v>26</v>
      </c>
      <c r="B27" s="44" t="s">
        <v>27</v>
      </c>
      <c r="C27" s="45">
        <v>34.9</v>
      </c>
      <c r="D27" s="45">
        <v>36.299999999999997</v>
      </c>
      <c r="E27" s="45">
        <v>34.4</v>
      </c>
      <c r="F27" s="45">
        <v>38.299999999999997</v>
      </c>
      <c r="G27" s="45">
        <v>38.1</v>
      </c>
      <c r="H27" s="45">
        <v>34.5</v>
      </c>
      <c r="I27" s="45">
        <v>32.6</v>
      </c>
      <c r="J27" s="45">
        <v>30.3</v>
      </c>
      <c r="K27" s="45">
        <v>31.3</v>
      </c>
      <c r="L27" s="45">
        <v>25.1</v>
      </c>
      <c r="M27" s="45">
        <v>33.700000000000003</v>
      </c>
      <c r="N27" s="45">
        <v>28.7</v>
      </c>
      <c r="O27" s="45">
        <v>34</v>
      </c>
      <c r="P27" s="43">
        <v>35.9</v>
      </c>
    </row>
    <row r="28" spans="1:16">
      <c r="A28" s="37">
        <v>27</v>
      </c>
      <c r="B28" s="40" t="s">
        <v>28</v>
      </c>
      <c r="C28" s="42">
        <v>35.200000000000003</v>
      </c>
      <c r="D28" s="42">
        <v>38.200000000000003</v>
      </c>
      <c r="E28" s="42">
        <v>37.6</v>
      </c>
      <c r="F28" s="42">
        <v>34.700000000000003</v>
      </c>
      <c r="G28" s="42">
        <v>27.7</v>
      </c>
      <c r="H28" s="42">
        <v>20.2</v>
      </c>
      <c r="I28" s="42">
        <v>31.7</v>
      </c>
      <c r="J28" s="42">
        <v>28.2</v>
      </c>
      <c r="K28" s="42">
        <v>32.4</v>
      </c>
      <c r="L28" s="42">
        <v>31.6</v>
      </c>
      <c r="M28" s="42">
        <v>36</v>
      </c>
      <c r="N28" s="42">
        <v>39.799999999999997</v>
      </c>
      <c r="O28" s="42">
        <v>23.5</v>
      </c>
      <c r="P28" s="43">
        <v>28.8</v>
      </c>
    </row>
    <row r="29" spans="1:16">
      <c r="A29" s="37">
        <v>28</v>
      </c>
      <c r="B29" s="47" t="s">
        <v>29</v>
      </c>
      <c r="C29" s="45">
        <v>29.9</v>
      </c>
      <c r="D29" s="45">
        <v>28.1</v>
      </c>
      <c r="E29" s="45">
        <v>26.9</v>
      </c>
      <c r="F29" s="45">
        <v>23.7</v>
      </c>
      <c r="G29" s="45">
        <v>44.1</v>
      </c>
      <c r="H29" s="45">
        <v>37.299999999999997</v>
      </c>
      <c r="I29" s="45">
        <v>37.9</v>
      </c>
      <c r="J29" s="45">
        <v>32.700000000000003</v>
      </c>
      <c r="K29" s="45">
        <v>28.6</v>
      </c>
      <c r="L29" s="45">
        <v>17.100000000000001</v>
      </c>
      <c r="M29" s="45">
        <v>14.5</v>
      </c>
      <c r="N29" s="45">
        <v>23.4</v>
      </c>
      <c r="O29" s="45">
        <v>18.8</v>
      </c>
      <c r="P29" s="43">
        <v>36.6</v>
      </c>
    </row>
    <row r="30" spans="1:16">
      <c r="A30" s="37">
        <v>29</v>
      </c>
      <c r="B30" s="40" t="s">
        <v>30</v>
      </c>
      <c r="C30" s="42">
        <v>58</v>
      </c>
      <c r="D30" s="42">
        <v>51.2</v>
      </c>
      <c r="E30" s="42">
        <v>48.1</v>
      </c>
      <c r="F30" s="42">
        <v>50</v>
      </c>
      <c r="G30" s="42">
        <v>57.6</v>
      </c>
      <c r="H30" s="42">
        <v>56</v>
      </c>
      <c r="I30" s="42">
        <v>50.5</v>
      </c>
      <c r="J30" s="42">
        <v>49.8</v>
      </c>
      <c r="K30" s="42">
        <v>52.7</v>
      </c>
      <c r="L30" s="42">
        <v>51.6</v>
      </c>
      <c r="M30" s="42">
        <v>64.7</v>
      </c>
      <c r="N30" s="42">
        <v>53.2</v>
      </c>
      <c r="O30" s="42">
        <v>47.2</v>
      </c>
      <c r="P30" s="43">
        <v>55.5</v>
      </c>
    </row>
    <row r="31" spans="1:16">
      <c r="A31" s="37">
        <v>30</v>
      </c>
      <c r="B31" s="47" t="s">
        <v>31</v>
      </c>
      <c r="C31" s="45">
        <v>36.799999999999997</v>
      </c>
      <c r="D31" s="45">
        <v>32</v>
      </c>
      <c r="E31" s="45">
        <v>36.9</v>
      </c>
      <c r="F31" s="45">
        <v>33.299999999999997</v>
      </c>
      <c r="G31" s="45">
        <v>33.299999999999997</v>
      </c>
      <c r="H31" s="45">
        <v>33.200000000000003</v>
      </c>
      <c r="I31" s="45">
        <v>20.100000000000001</v>
      </c>
      <c r="J31" s="45">
        <v>18.7</v>
      </c>
      <c r="K31" s="45">
        <v>31</v>
      </c>
      <c r="L31" s="45">
        <v>37.200000000000003</v>
      </c>
      <c r="M31" s="45">
        <v>38.200000000000003</v>
      </c>
      <c r="N31" s="45">
        <v>27.2</v>
      </c>
      <c r="O31" s="45">
        <v>25.2</v>
      </c>
      <c r="P31" s="43">
        <v>33</v>
      </c>
    </row>
    <row r="32" spans="1:16">
      <c r="A32" s="37">
        <v>31</v>
      </c>
      <c r="B32" s="40" t="s">
        <v>32</v>
      </c>
      <c r="C32" s="42">
        <v>8.4</v>
      </c>
      <c r="D32" s="42">
        <v>5.7</v>
      </c>
      <c r="E32" s="42">
        <v>6.1</v>
      </c>
      <c r="F32" s="42">
        <v>3.7</v>
      </c>
      <c r="G32" s="42">
        <v>7.6</v>
      </c>
      <c r="H32" s="42">
        <v>16.600000000000001</v>
      </c>
      <c r="I32" s="42">
        <v>5.3</v>
      </c>
      <c r="J32" s="42">
        <v>2.5</v>
      </c>
      <c r="K32" s="42">
        <v>7.9</v>
      </c>
      <c r="L32" s="42">
        <v>3.6</v>
      </c>
      <c r="M32" s="42">
        <v>9.6</v>
      </c>
      <c r="N32" s="42">
        <v>4.8</v>
      </c>
      <c r="O32" s="42">
        <v>5.3</v>
      </c>
      <c r="P32" s="43">
        <v>9.1999999999999993</v>
      </c>
    </row>
    <row r="33" spans="1:16">
      <c r="A33" s="37">
        <v>32</v>
      </c>
      <c r="B33" s="47" t="s">
        <v>33</v>
      </c>
      <c r="C33" s="45">
        <v>63</v>
      </c>
      <c r="D33" s="45">
        <v>42.6</v>
      </c>
      <c r="E33" s="45">
        <v>40.6</v>
      </c>
      <c r="F33" s="45">
        <v>47</v>
      </c>
      <c r="G33" s="45">
        <v>51.6</v>
      </c>
      <c r="H33" s="45">
        <v>45.3</v>
      </c>
      <c r="I33" s="45">
        <v>31.8</v>
      </c>
      <c r="J33" s="45">
        <v>41.9</v>
      </c>
      <c r="K33" s="45">
        <v>32.5</v>
      </c>
      <c r="L33" s="45">
        <v>25.6</v>
      </c>
      <c r="M33" s="45">
        <v>64</v>
      </c>
      <c r="N33" s="45">
        <v>40.9</v>
      </c>
      <c r="O33" s="45">
        <v>23.2</v>
      </c>
      <c r="P33" s="43">
        <v>48.9</v>
      </c>
    </row>
    <row r="34" spans="1:16">
      <c r="A34" s="37">
        <v>33</v>
      </c>
      <c r="B34" s="40" t="s">
        <v>34</v>
      </c>
      <c r="C34" s="42">
        <v>47</v>
      </c>
      <c r="D34" s="42">
        <v>48.4</v>
      </c>
      <c r="E34" s="42">
        <v>45.3</v>
      </c>
      <c r="F34" s="42">
        <v>47.9</v>
      </c>
      <c r="G34" s="42">
        <v>50.2</v>
      </c>
      <c r="H34" s="42">
        <v>53.3</v>
      </c>
      <c r="I34" s="42">
        <v>47.5</v>
      </c>
      <c r="J34" s="42">
        <v>51.6</v>
      </c>
      <c r="K34" s="42">
        <v>46.9</v>
      </c>
      <c r="L34" s="42">
        <v>48.5</v>
      </c>
      <c r="M34" s="42">
        <v>54.6</v>
      </c>
      <c r="N34" s="42">
        <v>43.6</v>
      </c>
      <c r="O34" s="42">
        <v>37.299999999999997</v>
      </c>
      <c r="P34" s="43">
        <v>50</v>
      </c>
    </row>
    <row r="35" spans="1:16">
      <c r="A35" s="37">
        <v>34</v>
      </c>
      <c r="B35" s="47" t="s">
        <v>35</v>
      </c>
      <c r="C35" s="45">
        <v>26.6</v>
      </c>
      <c r="D35" s="45">
        <v>19.600000000000001</v>
      </c>
      <c r="E35" s="45">
        <v>12.1</v>
      </c>
      <c r="F35" s="45">
        <v>15.9</v>
      </c>
      <c r="G35" s="45">
        <v>22.8</v>
      </c>
      <c r="H35" s="45">
        <v>21</v>
      </c>
      <c r="I35" s="45">
        <v>6.9</v>
      </c>
      <c r="J35" s="45">
        <v>14.6</v>
      </c>
      <c r="K35" s="45">
        <v>7.1</v>
      </c>
      <c r="L35" s="45">
        <v>7.5</v>
      </c>
      <c r="M35" s="45">
        <v>20.9</v>
      </c>
      <c r="N35" s="45">
        <v>18</v>
      </c>
      <c r="O35" s="45">
        <v>6.9</v>
      </c>
      <c r="P35" s="43">
        <v>21.1</v>
      </c>
    </row>
    <row r="36" spans="1:16">
      <c r="A36" s="37">
        <v>35</v>
      </c>
      <c r="B36" s="40" t="s">
        <v>36</v>
      </c>
      <c r="C36" s="42">
        <v>86.9</v>
      </c>
      <c r="D36" s="42">
        <v>83.6</v>
      </c>
      <c r="E36" s="42">
        <v>80.900000000000006</v>
      </c>
      <c r="F36" s="42">
        <v>83.8</v>
      </c>
      <c r="G36" s="42">
        <v>81.400000000000006</v>
      </c>
      <c r="H36" s="42">
        <v>82.6</v>
      </c>
      <c r="I36" s="42">
        <v>80.3</v>
      </c>
      <c r="J36" s="42">
        <v>80.5</v>
      </c>
      <c r="K36" s="42">
        <v>80.7</v>
      </c>
      <c r="L36" s="42">
        <v>80.8</v>
      </c>
      <c r="M36" s="42">
        <v>86.5</v>
      </c>
      <c r="N36" s="42">
        <v>77.599999999999994</v>
      </c>
      <c r="O36" s="42">
        <v>71.8</v>
      </c>
      <c r="P36" s="43">
        <v>82.7</v>
      </c>
    </row>
    <row r="37" spans="1:16">
      <c r="A37" s="37">
        <v>36</v>
      </c>
      <c r="B37" s="44" t="s">
        <v>37</v>
      </c>
      <c r="C37" s="45">
        <v>77.2</v>
      </c>
      <c r="D37" s="45">
        <v>76.2</v>
      </c>
      <c r="E37" s="45">
        <v>70.599999999999994</v>
      </c>
      <c r="F37" s="45">
        <v>72.2</v>
      </c>
      <c r="G37" s="45">
        <v>70.599999999999994</v>
      </c>
      <c r="H37" s="45">
        <v>74.900000000000006</v>
      </c>
      <c r="I37" s="45">
        <v>76.8</v>
      </c>
      <c r="J37" s="45">
        <v>75.7</v>
      </c>
      <c r="K37" s="45">
        <v>73.3</v>
      </c>
      <c r="L37" s="45">
        <v>76.8</v>
      </c>
      <c r="M37" s="45">
        <v>75</v>
      </c>
      <c r="N37" s="45">
        <v>69.3</v>
      </c>
      <c r="O37" s="45">
        <v>65.8</v>
      </c>
      <c r="P37" s="43">
        <v>73.5</v>
      </c>
    </row>
    <row r="38" spans="1:16">
      <c r="A38" s="37">
        <v>37</v>
      </c>
      <c r="B38" s="46" t="s">
        <v>38</v>
      </c>
      <c r="C38" s="42">
        <v>35.299999999999997</v>
      </c>
      <c r="D38" s="42">
        <v>32</v>
      </c>
      <c r="E38" s="42">
        <v>29.6</v>
      </c>
      <c r="F38" s="42">
        <v>29.8</v>
      </c>
      <c r="G38" s="42">
        <v>35</v>
      </c>
      <c r="H38" s="42">
        <v>28.7</v>
      </c>
      <c r="I38" s="42">
        <v>22.2</v>
      </c>
      <c r="J38" s="42">
        <v>26.9</v>
      </c>
      <c r="K38" s="42">
        <v>31</v>
      </c>
      <c r="L38" s="42">
        <v>29.3</v>
      </c>
      <c r="M38" s="42">
        <v>42.9</v>
      </c>
      <c r="N38" s="42">
        <v>29.3</v>
      </c>
      <c r="O38" s="42">
        <v>10.3</v>
      </c>
      <c r="P38" s="43">
        <v>32.200000000000003</v>
      </c>
    </row>
    <row r="39" spans="1:16">
      <c r="A39" s="37">
        <v>38</v>
      </c>
      <c r="B39" s="44" t="s">
        <v>39</v>
      </c>
      <c r="C39" s="45">
        <v>39.5</v>
      </c>
      <c r="D39" s="45">
        <v>37.6</v>
      </c>
      <c r="E39" s="45">
        <v>32.799999999999997</v>
      </c>
      <c r="F39" s="45">
        <v>33.9</v>
      </c>
      <c r="G39" s="45">
        <v>36.299999999999997</v>
      </c>
      <c r="H39" s="45">
        <v>29.2</v>
      </c>
      <c r="I39" s="45">
        <v>16.8</v>
      </c>
      <c r="J39" s="45">
        <v>27.3</v>
      </c>
      <c r="K39" s="45">
        <v>20.2</v>
      </c>
      <c r="L39" s="45">
        <v>19.8</v>
      </c>
      <c r="M39" s="45">
        <v>34.1</v>
      </c>
      <c r="N39" s="45">
        <v>27.5</v>
      </c>
      <c r="O39" s="45">
        <v>14.3</v>
      </c>
      <c r="P39" s="43">
        <v>34</v>
      </c>
    </row>
    <row r="40" spans="1:16">
      <c r="A40" s="37">
        <v>39</v>
      </c>
      <c r="B40" s="40" t="s">
        <v>40</v>
      </c>
      <c r="C40" s="42">
        <v>15</v>
      </c>
      <c r="D40" s="42">
        <v>11.9</v>
      </c>
      <c r="E40" s="42">
        <v>13.7</v>
      </c>
      <c r="F40" s="42">
        <v>14.9</v>
      </c>
      <c r="G40" s="42">
        <v>14.5</v>
      </c>
      <c r="H40" s="42">
        <v>31</v>
      </c>
      <c r="I40" s="42">
        <v>17</v>
      </c>
      <c r="J40" s="42">
        <v>14.3</v>
      </c>
      <c r="K40" s="42">
        <v>11.6</v>
      </c>
      <c r="L40" s="42">
        <v>11.2</v>
      </c>
      <c r="M40" s="42">
        <v>12.4</v>
      </c>
      <c r="N40" s="42">
        <v>9.9</v>
      </c>
      <c r="O40" s="42">
        <v>15</v>
      </c>
      <c r="P40" s="43">
        <v>18.2</v>
      </c>
    </row>
    <row r="41" spans="1:16">
      <c r="A41" s="37">
        <v>40</v>
      </c>
      <c r="B41" s="71" t="s">
        <v>259</v>
      </c>
      <c r="C41" s="71"/>
      <c r="D41" s="71"/>
      <c r="E41" s="71"/>
      <c r="F41" s="71"/>
      <c r="G41" s="71"/>
      <c r="H41" s="71"/>
      <c r="I41" s="71"/>
      <c r="J41" s="71"/>
      <c r="K41" s="71"/>
      <c r="L41" s="71"/>
      <c r="M41" s="71"/>
      <c r="N41" s="71"/>
      <c r="O41" s="71"/>
      <c r="P41" s="71"/>
    </row>
    <row r="42" spans="1:16">
      <c r="A42" s="37">
        <v>41</v>
      </c>
      <c r="B42" s="40" t="s">
        <v>41</v>
      </c>
      <c r="C42" s="42">
        <v>59.1</v>
      </c>
      <c r="D42" s="42">
        <v>45.2</v>
      </c>
      <c r="E42" s="42">
        <v>30.5</v>
      </c>
      <c r="F42" s="42">
        <v>29.9</v>
      </c>
      <c r="G42" s="42">
        <v>48.5</v>
      </c>
      <c r="H42" s="42">
        <v>50.2</v>
      </c>
      <c r="I42" s="42">
        <v>29.7</v>
      </c>
      <c r="J42" s="42">
        <v>37.299999999999997</v>
      </c>
      <c r="K42" s="42">
        <v>35.9</v>
      </c>
      <c r="L42" s="42">
        <v>22.7</v>
      </c>
      <c r="M42" s="42">
        <v>44.9</v>
      </c>
      <c r="N42" s="42">
        <v>27.1</v>
      </c>
      <c r="O42" s="42">
        <v>21.2</v>
      </c>
      <c r="P42" s="43">
        <v>47.5</v>
      </c>
    </row>
    <row r="43" spans="1:16">
      <c r="A43" s="37">
        <v>42</v>
      </c>
      <c r="B43" s="44" t="s">
        <v>42</v>
      </c>
      <c r="C43" s="45">
        <v>8.6999999999999993</v>
      </c>
      <c r="D43" s="45">
        <v>8.3000000000000007</v>
      </c>
      <c r="E43" s="45">
        <v>4.5999999999999996</v>
      </c>
      <c r="F43" s="45">
        <v>4.7</v>
      </c>
      <c r="G43" s="45">
        <v>10.8</v>
      </c>
      <c r="H43" s="45">
        <v>10.3</v>
      </c>
      <c r="I43" s="45">
        <v>5</v>
      </c>
      <c r="J43" s="45">
        <v>4</v>
      </c>
      <c r="K43" s="45">
        <v>3.4</v>
      </c>
      <c r="L43" s="45">
        <v>4.4000000000000004</v>
      </c>
      <c r="M43" s="45">
        <v>7.8</v>
      </c>
      <c r="N43" s="45">
        <v>4.7</v>
      </c>
      <c r="O43" s="45">
        <v>2.2999999999999998</v>
      </c>
      <c r="P43" s="43">
        <v>9.1999999999999993</v>
      </c>
    </row>
    <row r="44" spans="1:16">
      <c r="A44" s="37">
        <v>43</v>
      </c>
      <c r="B44" s="46" t="s">
        <v>43</v>
      </c>
      <c r="C44" s="42">
        <v>18</v>
      </c>
      <c r="D44" s="42">
        <v>14.1</v>
      </c>
      <c r="E44" s="42">
        <v>8.4</v>
      </c>
      <c r="F44" s="42">
        <v>8.5</v>
      </c>
      <c r="G44" s="42">
        <v>19.3</v>
      </c>
      <c r="H44" s="42">
        <v>22.2</v>
      </c>
      <c r="I44" s="42">
        <v>12.7</v>
      </c>
      <c r="J44" s="42">
        <v>10.6</v>
      </c>
      <c r="K44" s="42">
        <v>12</v>
      </c>
      <c r="L44" s="42">
        <v>6.1</v>
      </c>
      <c r="M44" s="42">
        <v>15.9</v>
      </c>
      <c r="N44" s="42">
        <v>9.9</v>
      </c>
      <c r="O44" s="42">
        <v>5.9</v>
      </c>
      <c r="P44" s="43">
        <v>17.8</v>
      </c>
    </row>
    <row r="45" spans="1:16">
      <c r="A45" s="37">
        <v>44</v>
      </c>
      <c r="B45" s="44" t="s">
        <v>44</v>
      </c>
      <c r="C45" s="45">
        <v>27.3</v>
      </c>
      <c r="D45" s="45">
        <v>18.100000000000001</v>
      </c>
      <c r="E45" s="45">
        <v>8.4</v>
      </c>
      <c r="F45" s="45">
        <v>8.1</v>
      </c>
      <c r="G45" s="45">
        <v>18.8</v>
      </c>
      <c r="H45" s="45">
        <v>15.4</v>
      </c>
      <c r="I45" s="45">
        <v>9</v>
      </c>
      <c r="J45" s="45">
        <v>10.9</v>
      </c>
      <c r="K45" s="45">
        <v>5.9</v>
      </c>
      <c r="L45" s="45">
        <v>4.0999999999999996</v>
      </c>
      <c r="M45" s="45">
        <v>17.5</v>
      </c>
      <c r="N45" s="45">
        <v>11.1</v>
      </c>
      <c r="O45" s="45">
        <v>6.2</v>
      </c>
      <c r="P45" s="43">
        <v>17.600000000000001</v>
      </c>
    </row>
    <row r="46" spans="1:16">
      <c r="A46" s="37">
        <v>45</v>
      </c>
      <c r="B46" s="46" t="s">
        <v>45</v>
      </c>
      <c r="C46" s="42">
        <v>2.2000000000000002</v>
      </c>
      <c r="D46" s="42">
        <v>1.4</v>
      </c>
      <c r="E46" s="42">
        <v>1.3</v>
      </c>
      <c r="F46" s="42">
        <v>1.7</v>
      </c>
      <c r="G46" s="42">
        <v>3.6</v>
      </c>
      <c r="H46" s="42">
        <v>4.4000000000000004</v>
      </c>
      <c r="I46" s="42">
        <v>1.1000000000000001</v>
      </c>
      <c r="J46" s="42">
        <v>4.8</v>
      </c>
      <c r="K46" s="42">
        <v>1.2</v>
      </c>
      <c r="L46" s="42">
        <v>2.2999999999999998</v>
      </c>
      <c r="M46" s="42">
        <v>1.8</v>
      </c>
      <c r="N46" s="42">
        <v>2.2000000000000002</v>
      </c>
      <c r="O46" s="42">
        <v>1.5</v>
      </c>
      <c r="P46" s="43">
        <v>3.2</v>
      </c>
    </row>
    <row r="47" spans="1:16">
      <c r="A47" s="37">
        <v>46</v>
      </c>
      <c r="B47" s="44" t="s">
        <v>46</v>
      </c>
      <c r="C47" s="45">
        <v>29.6</v>
      </c>
      <c r="D47" s="45">
        <v>20.2</v>
      </c>
      <c r="E47" s="45">
        <v>16</v>
      </c>
      <c r="F47" s="45">
        <v>14.9</v>
      </c>
      <c r="G47" s="45">
        <v>28.8</v>
      </c>
      <c r="H47" s="45">
        <v>29.2</v>
      </c>
      <c r="I47" s="45">
        <v>12.5</v>
      </c>
      <c r="J47" s="45">
        <v>17.399999999999999</v>
      </c>
      <c r="K47" s="45">
        <v>21.4</v>
      </c>
      <c r="L47" s="45">
        <v>10.9</v>
      </c>
      <c r="M47" s="45">
        <v>16.600000000000001</v>
      </c>
      <c r="N47" s="45">
        <v>12.9</v>
      </c>
      <c r="O47" s="45">
        <v>9.9</v>
      </c>
      <c r="P47" s="43">
        <v>26.1</v>
      </c>
    </row>
    <row r="48" spans="1:16">
      <c r="A48" s="37">
        <v>47</v>
      </c>
      <c r="B48" s="46" t="s">
        <v>47</v>
      </c>
      <c r="C48" s="42">
        <v>32</v>
      </c>
      <c r="D48" s="42">
        <v>23.7</v>
      </c>
      <c r="E48" s="42">
        <v>18.899999999999999</v>
      </c>
      <c r="F48" s="42">
        <v>17.399999999999999</v>
      </c>
      <c r="G48" s="42">
        <v>25.3</v>
      </c>
      <c r="H48" s="42">
        <v>21.5</v>
      </c>
      <c r="I48" s="42">
        <v>18.3</v>
      </c>
      <c r="J48" s="42">
        <v>15.3</v>
      </c>
      <c r="K48" s="42">
        <v>16.399999999999999</v>
      </c>
      <c r="L48" s="42">
        <v>13.8</v>
      </c>
      <c r="M48" s="42">
        <v>24.7</v>
      </c>
      <c r="N48" s="42">
        <v>13.7</v>
      </c>
      <c r="O48" s="42">
        <v>10.6</v>
      </c>
      <c r="P48" s="43">
        <v>24</v>
      </c>
    </row>
    <row r="49" spans="1:16">
      <c r="A49" s="37">
        <v>48</v>
      </c>
      <c r="B49" s="47" t="s">
        <v>48</v>
      </c>
      <c r="C49" s="45">
        <v>91.5</v>
      </c>
      <c r="D49" s="45">
        <v>92.8</v>
      </c>
      <c r="E49" s="45">
        <v>93.2</v>
      </c>
      <c r="F49" s="45">
        <v>90.2</v>
      </c>
      <c r="G49" s="45">
        <v>88.9</v>
      </c>
      <c r="H49" s="45">
        <v>92.4</v>
      </c>
      <c r="I49" s="45">
        <v>86.9</v>
      </c>
      <c r="J49" s="45">
        <v>91</v>
      </c>
      <c r="K49" s="45">
        <v>91.6</v>
      </c>
      <c r="L49" s="45">
        <v>86.3</v>
      </c>
      <c r="M49" s="45">
        <v>94.4</v>
      </c>
      <c r="N49" s="45">
        <v>90.2</v>
      </c>
      <c r="O49" s="45">
        <v>73.2</v>
      </c>
      <c r="P49" s="43">
        <v>90.7</v>
      </c>
    </row>
    <row r="50" spans="1:16" ht="22.5">
      <c r="A50" s="37">
        <v>49</v>
      </c>
      <c r="B50" s="46" t="s">
        <v>49</v>
      </c>
      <c r="C50" s="42">
        <v>85.3</v>
      </c>
      <c r="D50" s="42">
        <v>85.6</v>
      </c>
      <c r="E50" s="42">
        <v>89.8</v>
      </c>
      <c r="F50" s="42">
        <v>86.6</v>
      </c>
      <c r="G50" s="42">
        <v>82.4</v>
      </c>
      <c r="H50" s="42">
        <v>87.8</v>
      </c>
      <c r="I50" s="42">
        <v>80</v>
      </c>
      <c r="J50" s="42">
        <v>87.1</v>
      </c>
      <c r="K50" s="42">
        <v>85.4</v>
      </c>
      <c r="L50" s="42">
        <v>78.099999999999994</v>
      </c>
      <c r="M50" s="42">
        <v>87.6</v>
      </c>
      <c r="N50" s="42">
        <v>85.4</v>
      </c>
      <c r="O50" s="42">
        <v>64.599999999999994</v>
      </c>
      <c r="P50" s="43">
        <v>84.8</v>
      </c>
    </row>
    <row r="51" spans="1:16">
      <c r="A51" s="37">
        <v>50</v>
      </c>
      <c r="B51" s="44" t="s">
        <v>50</v>
      </c>
      <c r="C51" s="45">
        <v>27</v>
      </c>
      <c r="D51" s="45">
        <v>20.399999999999999</v>
      </c>
      <c r="E51" s="45">
        <v>12.5</v>
      </c>
      <c r="F51" s="45">
        <v>11.8</v>
      </c>
      <c r="G51" s="45">
        <v>16.2</v>
      </c>
      <c r="H51" s="45">
        <v>15.5</v>
      </c>
      <c r="I51" s="45">
        <v>11.9</v>
      </c>
      <c r="J51" s="45">
        <v>18.899999999999999</v>
      </c>
      <c r="K51" s="45">
        <v>14.5</v>
      </c>
      <c r="L51" s="45">
        <v>12.9</v>
      </c>
      <c r="M51" s="45">
        <v>16.399999999999999</v>
      </c>
      <c r="N51" s="45">
        <v>17.3</v>
      </c>
      <c r="O51" s="45">
        <v>14.2</v>
      </c>
      <c r="P51" s="43">
        <v>17.600000000000001</v>
      </c>
    </row>
    <row r="52" spans="1:16">
      <c r="A52" s="37">
        <v>51</v>
      </c>
      <c r="B52" s="46" t="s">
        <v>51</v>
      </c>
      <c r="C52" s="42">
        <v>28.3</v>
      </c>
      <c r="D52" s="42">
        <v>20</v>
      </c>
      <c r="E52" s="42">
        <v>22.7</v>
      </c>
      <c r="F52" s="42">
        <v>21.8</v>
      </c>
      <c r="G52" s="42">
        <v>23.4</v>
      </c>
      <c r="H52" s="42">
        <v>19.399999999999999</v>
      </c>
      <c r="I52" s="42">
        <v>14.7</v>
      </c>
      <c r="J52" s="42">
        <v>19.7</v>
      </c>
      <c r="K52" s="42">
        <v>17.399999999999999</v>
      </c>
      <c r="L52" s="42">
        <v>13.7</v>
      </c>
      <c r="M52" s="42">
        <v>17.2</v>
      </c>
      <c r="N52" s="42">
        <v>19.100000000000001</v>
      </c>
      <c r="O52" s="42">
        <v>14.3</v>
      </c>
      <c r="P52" s="43">
        <v>22.2</v>
      </c>
    </row>
    <row r="53" spans="1:16">
      <c r="A53" s="37">
        <v>52</v>
      </c>
      <c r="B53" s="44" t="s">
        <v>52</v>
      </c>
      <c r="C53" s="45">
        <v>23.3</v>
      </c>
      <c r="D53" s="45">
        <v>11.4</v>
      </c>
      <c r="E53" s="45">
        <v>10.6</v>
      </c>
      <c r="F53" s="45">
        <v>8.6999999999999993</v>
      </c>
      <c r="G53" s="45">
        <v>16.5</v>
      </c>
      <c r="H53" s="45">
        <v>14.2</v>
      </c>
      <c r="I53" s="45">
        <v>9.1999999999999993</v>
      </c>
      <c r="J53" s="45">
        <v>14.4</v>
      </c>
      <c r="K53" s="45">
        <v>7.4</v>
      </c>
      <c r="L53" s="45">
        <v>8.4</v>
      </c>
      <c r="M53" s="45">
        <v>9.9</v>
      </c>
      <c r="N53" s="45">
        <v>12.1</v>
      </c>
      <c r="O53" s="45">
        <v>8.1999999999999993</v>
      </c>
      <c r="P53" s="43">
        <v>15.4</v>
      </c>
    </row>
    <row r="54" spans="1:16">
      <c r="A54" s="37">
        <v>53</v>
      </c>
      <c r="B54" s="46" t="s">
        <v>53</v>
      </c>
      <c r="C54" s="42">
        <v>55.7</v>
      </c>
      <c r="D54" s="42">
        <v>46.4</v>
      </c>
      <c r="E54" s="42">
        <v>45.4</v>
      </c>
      <c r="F54" s="42">
        <v>42.8</v>
      </c>
      <c r="G54" s="42">
        <v>48.8</v>
      </c>
      <c r="H54" s="42">
        <v>48.7</v>
      </c>
      <c r="I54" s="42">
        <v>40.4</v>
      </c>
      <c r="J54" s="42">
        <v>50.7</v>
      </c>
      <c r="K54" s="42">
        <v>38</v>
      </c>
      <c r="L54" s="42">
        <v>38.799999999999997</v>
      </c>
      <c r="M54" s="42">
        <v>42.7</v>
      </c>
      <c r="N54" s="42">
        <v>46.6</v>
      </c>
      <c r="O54" s="42">
        <v>37.700000000000003</v>
      </c>
      <c r="P54" s="43">
        <v>48.8</v>
      </c>
    </row>
    <row r="55" spans="1:16" ht="23.25" customHeight="1">
      <c r="A55" s="37">
        <v>54</v>
      </c>
      <c r="B55" s="71" t="s">
        <v>260</v>
      </c>
      <c r="C55" s="71"/>
      <c r="D55" s="71"/>
      <c r="E55" s="71"/>
      <c r="F55" s="71"/>
      <c r="G55" s="71"/>
      <c r="H55" s="71"/>
      <c r="I55" s="71"/>
      <c r="J55" s="71"/>
      <c r="K55" s="71"/>
      <c r="L55" s="71"/>
      <c r="M55" s="71"/>
      <c r="N55" s="71"/>
      <c r="O55" s="71"/>
      <c r="P55" s="71"/>
    </row>
    <row r="56" spans="1:16">
      <c r="A56" s="37">
        <v>55</v>
      </c>
      <c r="B56" s="40" t="s">
        <v>54</v>
      </c>
      <c r="C56" s="42">
        <v>14.3</v>
      </c>
      <c r="D56" s="42">
        <v>14.4</v>
      </c>
      <c r="E56" s="42">
        <v>17.2</v>
      </c>
      <c r="F56" s="42">
        <v>15</v>
      </c>
      <c r="G56" s="42">
        <v>15.7</v>
      </c>
      <c r="H56" s="42">
        <v>11.6</v>
      </c>
      <c r="I56" s="42">
        <v>13.7</v>
      </c>
      <c r="J56" s="42">
        <v>15.8</v>
      </c>
      <c r="K56" s="42">
        <v>15.5</v>
      </c>
      <c r="L56" s="42">
        <v>20.5</v>
      </c>
      <c r="M56" s="42">
        <v>14</v>
      </c>
      <c r="N56" s="42">
        <v>16.2</v>
      </c>
      <c r="O56" s="42">
        <v>15.6</v>
      </c>
      <c r="P56" s="43">
        <v>14.5</v>
      </c>
    </row>
    <row r="57" spans="1:16">
      <c r="A57" s="37">
        <v>56</v>
      </c>
      <c r="B57" s="44" t="s">
        <v>55</v>
      </c>
      <c r="C57" s="45">
        <v>8.6</v>
      </c>
      <c r="D57" s="45">
        <v>10.199999999999999</v>
      </c>
      <c r="E57" s="45">
        <v>9.6999999999999993</v>
      </c>
      <c r="F57" s="45">
        <v>11.2</v>
      </c>
      <c r="G57" s="45">
        <v>10.199999999999999</v>
      </c>
      <c r="H57" s="45">
        <v>5.6</v>
      </c>
      <c r="I57" s="45">
        <v>9.4</v>
      </c>
      <c r="J57" s="45">
        <v>13.2</v>
      </c>
      <c r="K57" s="45">
        <v>9.6</v>
      </c>
      <c r="L57" s="45">
        <v>10.8</v>
      </c>
      <c r="M57" s="45">
        <v>9.5</v>
      </c>
      <c r="N57" s="45">
        <v>10.199999999999999</v>
      </c>
      <c r="O57" s="45">
        <v>9.1999999999999993</v>
      </c>
      <c r="P57" s="43">
        <v>9</v>
      </c>
    </row>
    <row r="58" spans="1:16">
      <c r="A58" s="37">
        <v>57</v>
      </c>
      <c r="B58" s="46" t="s">
        <v>56</v>
      </c>
      <c r="C58" s="42">
        <v>4</v>
      </c>
      <c r="D58" s="42">
        <v>2.9</v>
      </c>
      <c r="E58" s="42">
        <v>3.8</v>
      </c>
      <c r="F58" s="42">
        <v>3.5</v>
      </c>
      <c r="G58" s="42">
        <v>3.8</v>
      </c>
      <c r="H58" s="42">
        <v>3.6</v>
      </c>
      <c r="I58" s="42">
        <v>3.5</v>
      </c>
      <c r="J58" s="42">
        <v>6.8</v>
      </c>
      <c r="K58" s="42">
        <v>3.4</v>
      </c>
      <c r="L58" s="42">
        <v>7.2</v>
      </c>
      <c r="M58" s="42">
        <v>2.9</v>
      </c>
      <c r="N58" s="42">
        <v>3.5</v>
      </c>
      <c r="O58" s="42">
        <v>3.2</v>
      </c>
      <c r="P58" s="43">
        <v>3.8</v>
      </c>
    </row>
    <row r="59" spans="1:16">
      <c r="A59" s="37">
        <v>58</v>
      </c>
      <c r="B59" s="44" t="s">
        <v>57</v>
      </c>
      <c r="C59" s="45">
        <v>2.8</v>
      </c>
      <c r="D59" s="45">
        <v>1.9</v>
      </c>
      <c r="E59" s="45">
        <v>5.8</v>
      </c>
      <c r="F59" s="45">
        <v>2.7</v>
      </c>
      <c r="G59" s="45">
        <v>3.2</v>
      </c>
      <c r="H59" s="45">
        <v>1.1000000000000001</v>
      </c>
      <c r="I59" s="45">
        <v>2.2999999999999998</v>
      </c>
      <c r="J59" s="45">
        <v>1.8</v>
      </c>
      <c r="K59" s="45">
        <v>3.4</v>
      </c>
      <c r="L59" s="45">
        <v>5.9</v>
      </c>
      <c r="M59" s="45">
        <v>1.9</v>
      </c>
      <c r="N59" s="45">
        <v>3.1</v>
      </c>
      <c r="O59" s="45">
        <v>3.9</v>
      </c>
      <c r="P59" s="43">
        <v>2.6</v>
      </c>
    </row>
    <row r="60" spans="1:16">
      <c r="A60" s="37">
        <v>59</v>
      </c>
      <c r="B60" s="46" t="s">
        <v>58</v>
      </c>
      <c r="C60" s="42">
        <v>0.8</v>
      </c>
      <c r="D60" s="42">
        <v>1.1000000000000001</v>
      </c>
      <c r="E60" s="42">
        <v>2</v>
      </c>
      <c r="F60" s="42">
        <v>1</v>
      </c>
      <c r="G60" s="42">
        <v>2.1</v>
      </c>
      <c r="H60" s="42">
        <v>1.9</v>
      </c>
      <c r="I60" s="42">
        <v>1.9</v>
      </c>
      <c r="J60" s="42">
        <v>1.7</v>
      </c>
      <c r="K60" s="42">
        <v>0.7</v>
      </c>
      <c r="L60" s="42">
        <v>8</v>
      </c>
      <c r="M60" s="42">
        <v>0.5</v>
      </c>
      <c r="N60" s="42">
        <v>1.2</v>
      </c>
      <c r="O60" s="42">
        <v>3.5</v>
      </c>
      <c r="P60" s="43">
        <v>1.8</v>
      </c>
    </row>
    <row r="61" spans="1:16" ht="22.5">
      <c r="A61" s="37">
        <v>60</v>
      </c>
      <c r="B61" s="44" t="s">
        <v>59</v>
      </c>
      <c r="C61" s="45">
        <v>2.9</v>
      </c>
      <c r="D61" s="45">
        <v>2.6</v>
      </c>
      <c r="E61" s="45">
        <v>3</v>
      </c>
      <c r="F61" s="45">
        <v>2.9</v>
      </c>
      <c r="G61" s="45">
        <v>3.6</v>
      </c>
      <c r="H61" s="45">
        <v>2.2999999999999998</v>
      </c>
      <c r="I61" s="45">
        <v>3.4</v>
      </c>
      <c r="J61" s="45">
        <v>3</v>
      </c>
      <c r="K61" s="45">
        <v>6.2</v>
      </c>
      <c r="L61" s="45">
        <v>5.5</v>
      </c>
      <c r="M61" s="45">
        <v>1</v>
      </c>
      <c r="N61" s="45">
        <v>5.4</v>
      </c>
      <c r="O61" s="45">
        <v>4.5999999999999996</v>
      </c>
      <c r="P61" s="43">
        <v>3.1</v>
      </c>
    </row>
    <row r="62" spans="1:16">
      <c r="A62" s="37">
        <v>61</v>
      </c>
      <c r="B62" s="40" t="s">
        <v>60</v>
      </c>
      <c r="C62" s="42">
        <v>25.6</v>
      </c>
      <c r="D62" s="42">
        <v>24</v>
      </c>
      <c r="E62" s="42">
        <v>19.8</v>
      </c>
      <c r="F62" s="42">
        <v>30.7</v>
      </c>
      <c r="G62" s="42">
        <v>21.9</v>
      </c>
      <c r="H62" s="42">
        <v>16</v>
      </c>
      <c r="I62" s="42">
        <v>23</v>
      </c>
      <c r="J62" s="42">
        <v>26.8</v>
      </c>
      <c r="K62" s="42">
        <v>22.2</v>
      </c>
      <c r="L62" s="42">
        <v>22.9</v>
      </c>
      <c r="M62" s="42">
        <v>28.8</v>
      </c>
      <c r="N62" s="42">
        <v>24.7</v>
      </c>
      <c r="O62" s="42">
        <v>24.1</v>
      </c>
      <c r="P62" s="43">
        <v>21.7</v>
      </c>
    </row>
    <row r="63" spans="1:16">
      <c r="A63" s="37">
        <v>62</v>
      </c>
      <c r="B63" s="47" t="s">
        <v>61</v>
      </c>
      <c r="C63" s="45">
        <v>12.9</v>
      </c>
      <c r="D63" s="45">
        <v>11.7</v>
      </c>
      <c r="E63" s="45">
        <v>7.1</v>
      </c>
      <c r="F63" s="45">
        <v>6.8</v>
      </c>
      <c r="G63" s="45">
        <v>16.2</v>
      </c>
      <c r="H63" s="45">
        <v>12.7</v>
      </c>
      <c r="I63" s="45">
        <v>8.8000000000000007</v>
      </c>
      <c r="J63" s="45">
        <v>13.6</v>
      </c>
      <c r="K63" s="45">
        <v>9.1999999999999993</v>
      </c>
      <c r="L63" s="45">
        <v>6.8</v>
      </c>
      <c r="M63" s="45">
        <v>7.3</v>
      </c>
      <c r="N63" s="45">
        <v>9.8000000000000007</v>
      </c>
      <c r="O63" s="45">
        <v>8.6</v>
      </c>
      <c r="P63" s="43">
        <v>13.4</v>
      </c>
    </row>
    <row r="64" spans="1:16">
      <c r="A64" s="37">
        <v>63</v>
      </c>
      <c r="B64" s="71" t="s">
        <v>261</v>
      </c>
      <c r="C64" s="71"/>
      <c r="D64" s="71"/>
      <c r="E64" s="71"/>
      <c r="F64" s="71"/>
      <c r="G64" s="71"/>
      <c r="H64" s="71"/>
      <c r="I64" s="71"/>
      <c r="J64" s="71"/>
      <c r="K64" s="71"/>
      <c r="L64" s="71"/>
      <c r="M64" s="71"/>
      <c r="N64" s="71"/>
      <c r="O64" s="71"/>
      <c r="P64" s="71"/>
    </row>
    <row r="65" spans="1:16">
      <c r="A65" s="37">
        <v>64</v>
      </c>
      <c r="B65" s="47" t="s">
        <v>62</v>
      </c>
      <c r="C65" s="45">
        <v>74.099999999999994</v>
      </c>
      <c r="D65" s="45">
        <v>73.2</v>
      </c>
      <c r="E65" s="45">
        <v>67.5</v>
      </c>
      <c r="F65" s="45">
        <v>72.3</v>
      </c>
      <c r="G65" s="45">
        <v>74.400000000000006</v>
      </c>
      <c r="H65" s="45">
        <v>69.099999999999994</v>
      </c>
      <c r="I65" s="45">
        <v>72.5</v>
      </c>
      <c r="J65" s="45">
        <v>61.1</v>
      </c>
      <c r="K65" s="45">
        <v>76.5</v>
      </c>
      <c r="L65" s="45">
        <v>73.099999999999994</v>
      </c>
      <c r="M65" s="45">
        <v>73</v>
      </c>
      <c r="N65" s="45">
        <v>61.1</v>
      </c>
      <c r="O65" s="45">
        <v>70.2</v>
      </c>
      <c r="P65" s="43">
        <v>72.3</v>
      </c>
    </row>
    <row r="66" spans="1:16">
      <c r="A66" s="37">
        <v>65</v>
      </c>
      <c r="B66" s="40" t="s">
        <v>63</v>
      </c>
      <c r="C66" s="42">
        <v>25.4</v>
      </c>
      <c r="D66" s="42">
        <v>24</v>
      </c>
      <c r="E66" s="42">
        <v>19</v>
      </c>
      <c r="F66" s="42">
        <v>23.9</v>
      </c>
      <c r="G66" s="42">
        <v>23.6</v>
      </c>
      <c r="H66" s="42">
        <v>25.2</v>
      </c>
      <c r="I66" s="42">
        <v>19.7</v>
      </c>
      <c r="J66" s="42">
        <v>17.399999999999999</v>
      </c>
      <c r="K66" s="42">
        <v>25.1</v>
      </c>
      <c r="L66" s="42">
        <v>26.6</v>
      </c>
      <c r="M66" s="42">
        <v>18.7</v>
      </c>
      <c r="N66" s="42">
        <v>15.6</v>
      </c>
      <c r="O66" s="42">
        <v>24.3</v>
      </c>
      <c r="P66" s="43">
        <v>23.9</v>
      </c>
    </row>
    <row r="67" spans="1:16">
      <c r="A67" s="37">
        <v>66</v>
      </c>
      <c r="B67" s="47" t="s">
        <v>64</v>
      </c>
      <c r="C67" s="45">
        <v>15.4</v>
      </c>
      <c r="D67" s="45">
        <v>16.399999999999999</v>
      </c>
      <c r="E67" s="45">
        <v>13.5</v>
      </c>
      <c r="F67" s="45">
        <v>10.7</v>
      </c>
      <c r="G67" s="45">
        <v>17.3</v>
      </c>
      <c r="H67" s="45">
        <v>15.9</v>
      </c>
      <c r="I67" s="45">
        <v>13.1</v>
      </c>
      <c r="J67" s="45">
        <v>14.1</v>
      </c>
      <c r="K67" s="45">
        <v>14.4</v>
      </c>
      <c r="L67" s="45">
        <v>17.399999999999999</v>
      </c>
      <c r="M67" s="45">
        <v>7.5</v>
      </c>
      <c r="N67" s="45">
        <v>10.1</v>
      </c>
      <c r="O67" s="45">
        <v>8</v>
      </c>
      <c r="P67" s="43">
        <v>16</v>
      </c>
    </row>
    <row r="68" spans="1:16">
      <c r="A68" s="37">
        <v>67</v>
      </c>
      <c r="B68" s="40" t="s">
        <v>65</v>
      </c>
      <c r="C68" s="42">
        <v>13.2</v>
      </c>
      <c r="D68" s="42">
        <v>13.1</v>
      </c>
      <c r="E68" s="42">
        <v>11.1</v>
      </c>
      <c r="F68" s="42">
        <v>8</v>
      </c>
      <c r="G68" s="42">
        <v>10.7</v>
      </c>
      <c r="H68" s="42">
        <v>17.2</v>
      </c>
      <c r="I68" s="42">
        <v>9.4</v>
      </c>
      <c r="J68" s="42">
        <v>7.5</v>
      </c>
      <c r="K68" s="42">
        <v>6.9</v>
      </c>
      <c r="L68" s="42">
        <v>9.4</v>
      </c>
      <c r="M68" s="42">
        <v>7.2</v>
      </c>
      <c r="N68" s="42">
        <v>4.5999999999999996</v>
      </c>
      <c r="O68" s="42">
        <v>7.4</v>
      </c>
      <c r="P68" s="43">
        <v>12.6</v>
      </c>
    </row>
    <row r="69" spans="1:16">
      <c r="A69" s="37">
        <v>68</v>
      </c>
      <c r="B69" s="47" t="s">
        <v>66</v>
      </c>
      <c r="C69" s="45">
        <v>5.4</v>
      </c>
      <c r="D69" s="45">
        <v>7.8</v>
      </c>
      <c r="E69" s="45">
        <v>5</v>
      </c>
      <c r="F69" s="45">
        <v>3.2</v>
      </c>
      <c r="G69" s="45">
        <v>3.2</v>
      </c>
      <c r="H69" s="45">
        <v>5.6</v>
      </c>
      <c r="I69" s="45">
        <v>1.7</v>
      </c>
      <c r="J69" s="45">
        <v>2.2999999999999998</v>
      </c>
      <c r="K69" s="45">
        <v>1.8</v>
      </c>
      <c r="L69" s="45">
        <v>8</v>
      </c>
      <c r="M69" s="45">
        <v>3.7</v>
      </c>
      <c r="N69" s="45">
        <v>3.3</v>
      </c>
      <c r="O69" s="45">
        <v>3.3</v>
      </c>
      <c r="P69" s="43">
        <v>4.5999999999999996</v>
      </c>
    </row>
    <row r="70" spans="1:16">
      <c r="A70" s="37">
        <v>69</v>
      </c>
      <c r="B70" s="40" t="s">
        <v>67</v>
      </c>
      <c r="C70" s="42">
        <v>18.2</v>
      </c>
      <c r="D70" s="42">
        <v>11.2</v>
      </c>
      <c r="E70" s="42">
        <v>11</v>
      </c>
      <c r="F70" s="42">
        <v>9</v>
      </c>
      <c r="G70" s="42">
        <v>11.3</v>
      </c>
      <c r="H70" s="42">
        <v>13.6</v>
      </c>
      <c r="I70" s="42">
        <v>11</v>
      </c>
      <c r="J70" s="42">
        <v>9</v>
      </c>
      <c r="K70" s="42">
        <v>9.5</v>
      </c>
      <c r="L70" s="42">
        <v>19.2</v>
      </c>
      <c r="M70" s="42">
        <v>9.5</v>
      </c>
      <c r="N70" s="42">
        <v>6.3</v>
      </c>
      <c r="O70" s="42">
        <v>5.5</v>
      </c>
      <c r="P70" s="43">
        <v>12.7</v>
      </c>
    </row>
    <row r="71" spans="1:16">
      <c r="A71" s="37">
        <v>70</v>
      </c>
      <c r="B71" s="47" t="s">
        <v>68</v>
      </c>
      <c r="C71" s="45">
        <v>73.5</v>
      </c>
      <c r="D71" s="45">
        <v>71.3</v>
      </c>
      <c r="E71" s="45">
        <v>67.5</v>
      </c>
      <c r="F71" s="45">
        <v>67.2</v>
      </c>
      <c r="G71" s="45">
        <v>63.2</v>
      </c>
      <c r="H71" s="45">
        <v>61.1</v>
      </c>
      <c r="I71" s="45">
        <v>57.1</v>
      </c>
      <c r="J71" s="45">
        <v>54.5</v>
      </c>
      <c r="K71" s="45">
        <v>59.3</v>
      </c>
      <c r="L71" s="45">
        <v>68.5</v>
      </c>
      <c r="M71" s="45">
        <v>70</v>
      </c>
      <c r="N71" s="45">
        <v>69.2</v>
      </c>
      <c r="O71" s="45">
        <v>64.2</v>
      </c>
      <c r="P71" s="43">
        <v>65</v>
      </c>
    </row>
    <row r="72" spans="1:16">
      <c r="A72" s="37">
        <v>71</v>
      </c>
      <c r="B72" s="40" t="s">
        <v>69</v>
      </c>
      <c r="C72" s="42">
        <v>19.8</v>
      </c>
      <c r="D72" s="42">
        <v>15.3</v>
      </c>
      <c r="E72" s="42">
        <v>13.3</v>
      </c>
      <c r="F72" s="42">
        <v>12.9</v>
      </c>
      <c r="G72" s="42">
        <v>15.2</v>
      </c>
      <c r="H72" s="42">
        <v>12.6</v>
      </c>
      <c r="I72" s="42">
        <v>13</v>
      </c>
      <c r="J72" s="42">
        <v>9</v>
      </c>
      <c r="K72" s="42">
        <v>10.6</v>
      </c>
      <c r="L72" s="42">
        <v>9.9</v>
      </c>
      <c r="M72" s="42">
        <v>14.9</v>
      </c>
      <c r="N72" s="42">
        <v>9.9</v>
      </c>
      <c r="O72" s="42">
        <v>11.2</v>
      </c>
      <c r="P72" s="43">
        <v>14.7</v>
      </c>
    </row>
    <row r="73" spans="1:16">
      <c r="A73" s="37">
        <v>72</v>
      </c>
      <c r="B73" s="47" t="s">
        <v>70</v>
      </c>
      <c r="C73" s="45">
        <v>56.7</v>
      </c>
      <c r="D73" s="45">
        <v>46.6</v>
      </c>
      <c r="E73" s="45">
        <v>47.9</v>
      </c>
      <c r="F73" s="45">
        <v>48.1</v>
      </c>
      <c r="G73" s="45">
        <v>51</v>
      </c>
      <c r="H73" s="45">
        <v>55.9</v>
      </c>
      <c r="I73" s="45">
        <v>55.9</v>
      </c>
      <c r="J73" s="45">
        <v>47.1</v>
      </c>
      <c r="K73" s="45">
        <v>50.2</v>
      </c>
      <c r="L73" s="45">
        <v>56.3</v>
      </c>
      <c r="M73" s="45">
        <v>54.6</v>
      </c>
      <c r="N73" s="45">
        <v>49.3</v>
      </c>
      <c r="O73" s="45">
        <v>54.8</v>
      </c>
      <c r="P73" s="43">
        <v>52.3</v>
      </c>
    </row>
    <row r="74" spans="1:16">
      <c r="A74" s="37">
        <v>73</v>
      </c>
      <c r="B74" s="40" t="s">
        <v>71</v>
      </c>
      <c r="C74" s="42">
        <v>76.900000000000006</v>
      </c>
      <c r="D74" s="42">
        <v>78.400000000000006</v>
      </c>
      <c r="E74" s="42">
        <v>76.2</v>
      </c>
      <c r="F74" s="42">
        <v>83.1</v>
      </c>
      <c r="G74" s="42">
        <v>76.900000000000006</v>
      </c>
      <c r="H74" s="42">
        <v>74.8</v>
      </c>
      <c r="I74" s="42">
        <v>80</v>
      </c>
      <c r="J74" s="42">
        <v>70.099999999999994</v>
      </c>
      <c r="K74" s="42">
        <v>82.9</v>
      </c>
      <c r="L74" s="42">
        <v>81.3</v>
      </c>
      <c r="M74" s="42">
        <v>76.400000000000006</v>
      </c>
      <c r="N74" s="42">
        <v>71.099999999999994</v>
      </c>
      <c r="O74" s="42">
        <v>76.3</v>
      </c>
      <c r="P74" s="43">
        <v>76.7</v>
      </c>
    </row>
    <row r="75" spans="1:16">
      <c r="A75" s="37">
        <v>74</v>
      </c>
      <c r="B75" s="47" t="s">
        <v>262</v>
      </c>
      <c r="C75" s="45">
        <v>19.399999999999999</v>
      </c>
      <c r="D75" s="45">
        <v>14.3</v>
      </c>
      <c r="E75" s="45">
        <v>9</v>
      </c>
      <c r="F75" s="45">
        <v>10.9</v>
      </c>
      <c r="G75" s="45">
        <v>15.7</v>
      </c>
      <c r="H75" s="45">
        <v>18.2</v>
      </c>
      <c r="I75" s="45">
        <v>8</v>
      </c>
      <c r="J75" s="45">
        <v>12</v>
      </c>
      <c r="K75" s="45">
        <v>7.6</v>
      </c>
      <c r="L75" s="45">
        <v>5.4</v>
      </c>
      <c r="M75" s="45">
        <v>12</v>
      </c>
      <c r="N75" s="45">
        <v>9.3000000000000007</v>
      </c>
      <c r="O75" s="45">
        <v>8.5</v>
      </c>
      <c r="P75" s="43">
        <v>15.7</v>
      </c>
    </row>
    <row r="76" spans="1:16">
      <c r="A76" s="37">
        <v>75</v>
      </c>
      <c r="B76" s="40" t="s">
        <v>72</v>
      </c>
      <c r="C76" s="42">
        <v>2.6</v>
      </c>
      <c r="D76" s="42">
        <v>4.0999999999999996</v>
      </c>
      <c r="E76" s="42">
        <v>1.6</v>
      </c>
      <c r="F76" s="42">
        <v>2.2000000000000002</v>
      </c>
      <c r="G76" s="42">
        <v>2.9</v>
      </c>
      <c r="H76" s="42">
        <v>4.5</v>
      </c>
      <c r="I76" s="42">
        <v>0.6</v>
      </c>
      <c r="J76" s="42">
        <v>0.5</v>
      </c>
      <c r="K76" s="42">
        <v>0.1</v>
      </c>
      <c r="L76" s="42">
        <v>0.3</v>
      </c>
      <c r="M76" s="42">
        <v>1</v>
      </c>
      <c r="N76" s="42">
        <v>1.9</v>
      </c>
      <c r="O76" s="42">
        <v>0.8</v>
      </c>
      <c r="P76" s="43">
        <v>3.1</v>
      </c>
    </row>
    <row r="77" spans="1:16">
      <c r="A77" s="37">
        <v>76</v>
      </c>
      <c r="B77" s="47" t="s">
        <v>73</v>
      </c>
      <c r="C77" s="45">
        <v>13.5</v>
      </c>
      <c r="D77" s="45">
        <v>10.6</v>
      </c>
      <c r="E77" s="45">
        <v>10</v>
      </c>
      <c r="F77" s="45">
        <v>10.6</v>
      </c>
      <c r="G77" s="45">
        <v>10.6</v>
      </c>
      <c r="H77" s="45">
        <v>15.9</v>
      </c>
      <c r="I77" s="45">
        <v>9.5</v>
      </c>
      <c r="J77" s="45">
        <v>12.4</v>
      </c>
      <c r="K77" s="45">
        <v>15.2</v>
      </c>
      <c r="L77" s="45">
        <v>14.1</v>
      </c>
      <c r="M77" s="45">
        <v>7</v>
      </c>
      <c r="N77" s="45">
        <v>10.5</v>
      </c>
      <c r="O77" s="45">
        <v>13.4</v>
      </c>
      <c r="P77" s="43">
        <v>12.3</v>
      </c>
    </row>
    <row r="78" spans="1:16">
      <c r="A78" s="37">
        <v>77</v>
      </c>
      <c r="B78" s="40" t="s">
        <v>74</v>
      </c>
      <c r="C78" s="42">
        <v>7.2</v>
      </c>
      <c r="D78" s="42">
        <v>6.6</v>
      </c>
      <c r="E78" s="42">
        <v>4.4000000000000004</v>
      </c>
      <c r="F78" s="42">
        <v>4.5999999999999996</v>
      </c>
      <c r="G78" s="42">
        <v>9.6999999999999993</v>
      </c>
      <c r="H78" s="42">
        <v>7.4</v>
      </c>
      <c r="I78" s="42">
        <v>7.4</v>
      </c>
      <c r="J78" s="42">
        <v>6.5</v>
      </c>
      <c r="K78" s="42">
        <v>3.9</v>
      </c>
      <c r="L78" s="42">
        <v>3.4</v>
      </c>
      <c r="M78" s="42">
        <v>9.1999999999999993</v>
      </c>
      <c r="N78" s="42">
        <v>4.5999999999999996</v>
      </c>
      <c r="O78" s="42">
        <v>3.2</v>
      </c>
      <c r="P78" s="43">
        <v>7.8</v>
      </c>
    </row>
    <row r="79" spans="1:16">
      <c r="A79" s="37">
        <v>78</v>
      </c>
      <c r="B79" s="47" t="s">
        <v>75</v>
      </c>
      <c r="C79" s="45">
        <v>27.2</v>
      </c>
      <c r="D79" s="45">
        <v>35</v>
      </c>
      <c r="E79" s="45">
        <v>28.2</v>
      </c>
      <c r="F79" s="45">
        <v>28</v>
      </c>
      <c r="G79" s="45">
        <v>29.6</v>
      </c>
      <c r="H79" s="45">
        <v>30.5</v>
      </c>
      <c r="I79" s="45">
        <v>28.2</v>
      </c>
      <c r="J79" s="45">
        <v>26.6</v>
      </c>
      <c r="K79" s="45">
        <v>29.5</v>
      </c>
      <c r="L79" s="45">
        <v>38.4</v>
      </c>
      <c r="M79" s="45">
        <v>31.8</v>
      </c>
      <c r="N79" s="45">
        <v>18.7</v>
      </c>
      <c r="O79" s="45">
        <v>13.5</v>
      </c>
      <c r="P79" s="43">
        <v>30</v>
      </c>
    </row>
    <row r="80" spans="1:16">
      <c r="A80" s="37">
        <v>79</v>
      </c>
      <c r="B80" s="40" t="s">
        <v>76</v>
      </c>
      <c r="C80" s="42">
        <v>42.1</v>
      </c>
      <c r="D80" s="42">
        <v>26.3</v>
      </c>
      <c r="E80" s="42">
        <v>13.9</v>
      </c>
      <c r="F80" s="42">
        <v>21.2</v>
      </c>
      <c r="G80" s="42">
        <v>25</v>
      </c>
      <c r="H80" s="42">
        <v>23.2</v>
      </c>
      <c r="I80" s="42">
        <v>13.3</v>
      </c>
      <c r="J80" s="42">
        <v>24.6</v>
      </c>
      <c r="K80" s="42">
        <v>9.6</v>
      </c>
      <c r="L80" s="42">
        <v>11</v>
      </c>
      <c r="M80" s="42">
        <v>32.700000000000003</v>
      </c>
      <c r="N80" s="42">
        <v>18.7</v>
      </c>
      <c r="O80" s="42">
        <v>22.5</v>
      </c>
      <c r="P80" s="43">
        <v>26</v>
      </c>
    </row>
    <row r="81" spans="1:16">
      <c r="A81" s="37">
        <v>80</v>
      </c>
      <c r="B81" s="47" t="s">
        <v>77</v>
      </c>
      <c r="C81" s="45">
        <v>31</v>
      </c>
      <c r="D81" s="45">
        <v>23.7</v>
      </c>
      <c r="E81" s="45">
        <v>13.4</v>
      </c>
      <c r="F81" s="45">
        <v>16.3</v>
      </c>
      <c r="G81" s="45">
        <v>27</v>
      </c>
      <c r="H81" s="45">
        <v>33.799999999999997</v>
      </c>
      <c r="I81" s="45">
        <v>17.399999999999999</v>
      </c>
      <c r="J81" s="45">
        <v>18.3</v>
      </c>
      <c r="K81" s="45">
        <v>14.1</v>
      </c>
      <c r="L81" s="45">
        <v>13.9</v>
      </c>
      <c r="M81" s="45">
        <v>31</v>
      </c>
      <c r="N81" s="45">
        <v>14.1</v>
      </c>
      <c r="O81" s="45">
        <v>7.7</v>
      </c>
      <c r="P81" s="43">
        <v>27.2</v>
      </c>
    </row>
    <row r="82" spans="1:16">
      <c r="A82" s="37">
        <v>81</v>
      </c>
      <c r="B82" s="40" t="s">
        <v>78</v>
      </c>
      <c r="C82" s="42">
        <v>40.200000000000003</v>
      </c>
      <c r="D82" s="42">
        <v>42.1</v>
      </c>
      <c r="E82" s="42">
        <v>41.2</v>
      </c>
      <c r="F82" s="42">
        <v>39.700000000000003</v>
      </c>
      <c r="G82" s="42">
        <v>41.4</v>
      </c>
      <c r="H82" s="42">
        <v>37.299999999999997</v>
      </c>
      <c r="I82" s="42">
        <v>37.700000000000003</v>
      </c>
      <c r="J82" s="42">
        <v>32.9</v>
      </c>
      <c r="K82" s="42">
        <v>30.9</v>
      </c>
      <c r="L82" s="42">
        <v>30</v>
      </c>
      <c r="M82" s="42">
        <v>37.4</v>
      </c>
      <c r="N82" s="42">
        <v>34.799999999999997</v>
      </c>
      <c r="O82" s="42">
        <v>31.5</v>
      </c>
      <c r="P82" s="43">
        <v>39.700000000000003</v>
      </c>
    </row>
    <row r="83" spans="1:16">
      <c r="A83" s="37">
        <v>82</v>
      </c>
      <c r="B83" s="44" t="s">
        <v>79</v>
      </c>
      <c r="C83" s="45">
        <v>21.5</v>
      </c>
      <c r="D83" s="45">
        <v>25.6</v>
      </c>
      <c r="E83" s="45">
        <v>19.899999999999999</v>
      </c>
      <c r="F83" s="45">
        <v>22.8</v>
      </c>
      <c r="G83" s="45">
        <v>24.7</v>
      </c>
      <c r="H83" s="45">
        <v>24.1</v>
      </c>
      <c r="I83" s="45">
        <v>18.3</v>
      </c>
      <c r="J83" s="45">
        <v>19.7</v>
      </c>
      <c r="K83" s="45">
        <v>12.5</v>
      </c>
      <c r="L83" s="45">
        <v>15.3</v>
      </c>
      <c r="M83" s="45">
        <v>25.9</v>
      </c>
      <c r="N83" s="45">
        <v>20.2</v>
      </c>
      <c r="O83" s="45">
        <v>15.8</v>
      </c>
      <c r="P83" s="43">
        <v>23.5</v>
      </c>
    </row>
    <row r="84" spans="1:16">
      <c r="A84" s="37">
        <v>83</v>
      </c>
      <c r="B84" s="46" t="s">
        <v>80</v>
      </c>
      <c r="C84" s="42">
        <v>12.7</v>
      </c>
      <c r="D84" s="42">
        <v>12.4</v>
      </c>
      <c r="E84" s="42">
        <v>16</v>
      </c>
      <c r="F84" s="42">
        <v>9.9</v>
      </c>
      <c r="G84" s="42">
        <v>15.5</v>
      </c>
      <c r="H84" s="42">
        <v>12.7</v>
      </c>
      <c r="I84" s="42">
        <v>14.4</v>
      </c>
      <c r="J84" s="42">
        <v>13.9</v>
      </c>
      <c r="K84" s="42">
        <v>9.5</v>
      </c>
      <c r="L84" s="42">
        <v>14.1</v>
      </c>
      <c r="M84" s="42">
        <v>13.5</v>
      </c>
      <c r="N84" s="42">
        <v>17.5</v>
      </c>
      <c r="O84" s="42">
        <v>14.3</v>
      </c>
      <c r="P84" s="43">
        <v>13.8</v>
      </c>
    </row>
    <row r="85" spans="1:16">
      <c r="A85" s="37">
        <v>84</v>
      </c>
      <c r="B85" s="44" t="s">
        <v>81</v>
      </c>
      <c r="C85" s="45">
        <v>22.8</v>
      </c>
      <c r="D85" s="45">
        <v>27.8</v>
      </c>
      <c r="E85" s="45">
        <v>27.2</v>
      </c>
      <c r="F85" s="45">
        <v>26.9</v>
      </c>
      <c r="G85" s="45">
        <v>24.2</v>
      </c>
      <c r="H85" s="45">
        <v>21.7</v>
      </c>
      <c r="I85" s="45">
        <v>25</v>
      </c>
      <c r="J85" s="45">
        <v>19.2</v>
      </c>
      <c r="K85" s="45">
        <v>21.7</v>
      </c>
      <c r="L85" s="45">
        <v>17.5</v>
      </c>
      <c r="M85" s="45">
        <v>18.100000000000001</v>
      </c>
      <c r="N85" s="45">
        <v>17.100000000000001</v>
      </c>
      <c r="O85" s="45">
        <v>16.8</v>
      </c>
      <c r="P85" s="43">
        <v>23.7</v>
      </c>
    </row>
    <row r="86" spans="1:16">
      <c r="A86" s="37">
        <v>85</v>
      </c>
      <c r="B86" s="40" t="s">
        <v>82</v>
      </c>
      <c r="C86" s="42">
        <v>68.7</v>
      </c>
      <c r="D86" s="42">
        <v>68</v>
      </c>
      <c r="E86" s="42">
        <v>61.1</v>
      </c>
      <c r="F86" s="42">
        <v>63.3</v>
      </c>
      <c r="G86" s="42">
        <v>63</v>
      </c>
      <c r="H86" s="42">
        <v>66.3</v>
      </c>
      <c r="I86" s="42">
        <v>62.8</v>
      </c>
      <c r="J86" s="42">
        <v>61.8</v>
      </c>
      <c r="K86" s="42">
        <v>61.9</v>
      </c>
      <c r="L86" s="42">
        <v>74.900000000000006</v>
      </c>
      <c r="M86" s="42">
        <v>69.099999999999994</v>
      </c>
      <c r="N86" s="42">
        <v>53.9</v>
      </c>
      <c r="O86" s="42">
        <v>49.6</v>
      </c>
      <c r="P86" s="43">
        <v>65.2</v>
      </c>
    </row>
    <row r="87" spans="1:16">
      <c r="A87" s="37">
        <v>86</v>
      </c>
      <c r="B87" s="44" t="s">
        <v>83</v>
      </c>
      <c r="C87" s="45">
        <v>50.4</v>
      </c>
      <c r="D87" s="45">
        <v>51.7</v>
      </c>
      <c r="E87" s="45">
        <v>49.7</v>
      </c>
      <c r="F87" s="45">
        <v>49.8</v>
      </c>
      <c r="G87" s="45">
        <v>47.4</v>
      </c>
      <c r="H87" s="45">
        <v>51.6</v>
      </c>
      <c r="I87" s="45">
        <v>45.7</v>
      </c>
      <c r="J87" s="45">
        <v>46.5</v>
      </c>
      <c r="K87" s="45">
        <v>46.9</v>
      </c>
      <c r="L87" s="45">
        <v>61.5</v>
      </c>
      <c r="M87" s="45">
        <v>50.1</v>
      </c>
      <c r="N87" s="45">
        <v>39.4</v>
      </c>
      <c r="O87" s="45">
        <v>33.200000000000003</v>
      </c>
      <c r="P87" s="43">
        <v>49.6</v>
      </c>
    </row>
    <row r="88" spans="1:16">
      <c r="A88" s="37">
        <v>87</v>
      </c>
      <c r="B88" s="46" t="s">
        <v>84</v>
      </c>
      <c r="C88" s="42">
        <v>31.5</v>
      </c>
      <c r="D88" s="42">
        <v>29.6</v>
      </c>
      <c r="E88" s="42">
        <v>21.2</v>
      </c>
      <c r="F88" s="42">
        <v>22.1</v>
      </c>
      <c r="G88" s="42">
        <v>24.9</v>
      </c>
      <c r="H88" s="42">
        <v>31.7</v>
      </c>
      <c r="I88" s="42">
        <v>18.899999999999999</v>
      </c>
      <c r="J88" s="42">
        <v>22.4</v>
      </c>
      <c r="K88" s="42">
        <v>22.5</v>
      </c>
      <c r="L88" s="42">
        <v>25</v>
      </c>
      <c r="M88" s="42">
        <v>36</v>
      </c>
      <c r="N88" s="42">
        <v>24.5</v>
      </c>
      <c r="O88" s="42">
        <v>12</v>
      </c>
      <c r="P88" s="43">
        <v>27.5</v>
      </c>
    </row>
    <row r="89" spans="1:16">
      <c r="A89" s="37">
        <v>88</v>
      </c>
      <c r="B89" s="44" t="s">
        <v>85</v>
      </c>
      <c r="C89" s="45">
        <v>38.6</v>
      </c>
      <c r="D89" s="45">
        <v>28.4</v>
      </c>
      <c r="E89" s="45">
        <v>23.6</v>
      </c>
      <c r="F89" s="45">
        <v>25.9</v>
      </c>
      <c r="G89" s="45">
        <v>32.9</v>
      </c>
      <c r="H89" s="45">
        <v>26.4</v>
      </c>
      <c r="I89" s="45">
        <v>34.6</v>
      </c>
      <c r="J89" s="45">
        <v>33.5</v>
      </c>
      <c r="K89" s="45">
        <v>34.5</v>
      </c>
      <c r="L89" s="45">
        <v>40.6</v>
      </c>
      <c r="M89" s="45">
        <v>37.6</v>
      </c>
      <c r="N89" s="45">
        <v>30.5</v>
      </c>
      <c r="O89" s="45">
        <v>34.9</v>
      </c>
      <c r="P89" s="43">
        <v>31.3</v>
      </c>
    </row>
    <row r="90" spans="1:16">
      <c r="A90" s="37">
        <v>89</v>
      </c>
      <c r="B90" s="46" t="s">
        <v>86</v>
      </c>
      <c r="C90" s="42">
        <v>17.899999999999999</v>
      </c>
      <c r="D90" s="42">
        <v>13.4</v>
      </c>
      <c r="E90" s="42">
        <v>7.6</v>
      </c>
      <c r="F90" s="42">
        <v>9.8000000000000007</v>
      </c>
      <c r="G90" s="42">
        <v>10.199999999999999</v>
      </c>
      <c r="H90" s="42">
        <v>6.3</v>
      </c>
      <c r="I90" s="42">
        <v>4.7</v>
      </c>
      <c r="J90" s="42">
        <v>11.4</v>
      </c>
      <c r="K90" s="42">
        <v>10.3</v>
      </c>
      <c r="L90" s="42">
        <v>15.7</v>
      </c>
      <c r="M90" s="42">
        <v>14.5</v>
      </c>
      <c r="N90" s="42">
        <v>7.9</v>
      </c>
      <c r="O90" s="42">
        <v>11.5</v>
      </c>
      <c r="P90" s="43">
        <v>10.5</v>
      </c>
    </row>
    <row r="91" spans="1:16">
      <c r="A91" s="37">
        <v>90</v>
      </c>
      <c r="B91" s="47" t="s">
        <v>87</v>
      </c>
      <c r="C91" s="45">
        <v>4.3</v>
      </c>
      <c r="D91" s="45">
        <v>3.4</v>
      </c>
      <c r="E91" s="45">
        <v>4.5</v>
      </c>
      <c r="F91" s="45">
        <v>3.3</v>
      </c>
      <c r="G91" s="45">
        <v>8.8000000000000007</v>
      </c>
      <c r="H91" s="45">
        <v>12.6</v>
      </c>
      <c r="I91" s="45">
        <v>7.4</v>
      </c>
      <c r="J91" s="45">
        <v>2.4</v>
      </c>
      <c r="K91" s="45">
        <v>5.5</v>
      </c>
      <c r="L91" s="45">
        <v>2.5</v>
      </c>
      <c r="M91" s="45">
        <v>7</v>
      </c>
      <c r="N91" s="45">
        <v>7.1</v>
      </c>
      <c r="O91" s="45">
        <v>5.5</v>
      </c>
      <c r="P91" s="43">
        <v>7.8</v>
      </c>
    </row>
    <row r="92" spans="1:16">
      <c r="A92" s="37">
        <v>91</v>
      </c>
      <c r="B92" s="40" t="s">
        <v>88</v>
      </c>
      <c r="C92" s="42">
        <v>31.4</v>
      </c>
      <c r="D92" s="42">
        <v>25.5</v>
      </c>
      <c r="E92" s="42">
        <v>18.5</v>
      </c>
      <c r="F92" s="42">
        <v>19.7</v>
      </c>
      <c r="G92" s="42">
        <v>18.600000000000001</v>
      </c>
      <c r="H92" s="42">
        <v>13.9</v>
      </c>
      <c r="I92" s="42">
        <v>17.3</v>
      </c>
      <c r="J92" s="42">
        <v>14.2</v>
      </c>
      <c r="K92" s="42">
        <v>22.5</v>
      </c>
      <c r="L92" s="42">
        <v>13.7</v>
      </c>
      <c r="M92" s="42">
        <v>29.3</v>
      </c>
      <c r="N92" s="42">
        <v>20.3</v>
      </c>
      <c r="O92" s="42">
        <v>10.6</v>
      </c>
      <c r="P92" s="43">
        <v>19.8</v>
      </c>
    </row>
    <row r="93" spans="1:16">
      <c r="A93" s="37">
        <v>92</v>
      </c>
      <c r="B93" s="71" t="s">
        <v>263</v>
      </c>
      <c r="C93" s="71"/>
      <c r="D93" s="71"/>
      <c r="E93" s="71"/>
      <c r="F93" s="71"/>
      <c r="G93" s="71"/>
      <c r="H93" s="71"/>
      <c r="I93" s="71"/>
      <c r="J93" s="71"/>
      <c r="K93" s="71"/>
      <c r="L93" s="71"/>
      <c r="M93" s="71"/>
      <c r="N93" s="71"/>
      <c r="O93" s="71"/>
      <c r="P93" s="71"/>
    </row>
    <row r="94" spans="1:16">
      <c r="A94" s="37">
        <v>93</v>
      </c>
      <c r="B94" s="40" t="s">
        <v>89</v>
      </c>
      <c r="C94" s="42">
        <v>56.5</v>
      </c>
      <c r="D94" s="42">
        <v>55.1</v>
      </c>
      <c r="E94" s="42">
        <v>58.8</v>
      </c>
      <c r="F94" s="42">
        <v>67.3</v>
      </c>
      <c r="G94" s="42">
        <v>49.5</v>
      </c>
      <c r="H94" s="42">
        <v>57.6</v>
      </c>
      <c r="I94" s="42">
        <v>70.900000000000006</v>
      </c>
      <c r="J94" s="42">
        <v>68</v>
      </c>
      <c r="K94" s="42">
        <v>68.5</v>
      </c>
      <c r="L94" s="42">
        <v>56.6</v>
      </c>
      <c r="M94" s="42">
        <v>47.7</v>
      </c>
      <c r="N94" s="42">
        <v>54.3</v>
      </c>
      <c r="O94" s="42">
        <v>42.4</v>
      </c>
      <c r="P94" s="43">
        <v>55</v>
      </c>
    </row>
    <row r="95" spans="1:16">
      <c r="A95" s="37">
        <v>94</v>
      </c>
      <c r="B95" s="47" t="s">
        <v>90</v>
      </c>
      <c r="C95" s="45">
        <v>16.100000000000001</v>
      </c>
      <c r="D95" s="45">
        <v>18.3</v>
      </c>
      <c r="E95" s="45">
        <v>12.8</v>
      </c>
      <c r="F95" s="45">
        <v>15.5</v>
      </c>
      <c r="G95" s="45">
        <v>16.5</v>
      </c>
      <c r="H95" s="45">
        <v>24.5</v>
      </c>
      <c r="I95" s="45">
        <v>14.7</v>
      </c>
      <c r="J95" s="45">
        <v>17.600000000000001</v>
      </c>
      <c r="K95" s="45">
        <v>11.9</v>
      </c>
      <c r="L95" s="45">
        <v>10.8</v>
      </c>
      <c r="M95" s="45">
        <v>22.9</v>
      </c>
      <c r="N95" s="45">
        <v>16.8</v>
      </c>
      <c r="O95" s="45">
        <v>21.6</v>
      </c>
      <c r="P95" s="43">
        <v>18.3</v>
      </c>
    </row>
    <row r="96" spans="1:16">
      <c r="A96" s="37">
        <v>95</v>
      </c>
      <c r="B96" s="40" t="s">
        <v>91</v>
      </c>
      <c r="C96" s="42">
        <v>72</v>
      </c>
      <c r="D96" s="42">
        <v>69.7</v>
      </c>
      <c r="E96" s="42">
        <v>64.599999999999994</v>
      </c>
      <c r="F96" s="42">
        <v>71</v>
      </c>
      <c r="G96" s="42">
        <v>65.8</v>
      </c>
      <c r="H96" s="42">
        <v>58.9</v>
      </c>
      <c r="I96" s="42">
        <v>59</v>
      </c>
      <c r="J96" s="42">
        <v>66.599999999999994</v>
      </c>
      <c r="K96" s="42">
        <v>65.2</v>
      </c>
      <c r="L96" s="42">
        <v>62</v>
      </c>
      <c r="M96" s="42">
        <v>71.599999999999994</v>
      </c>
      <c r="N96" s="42">
        <v>61.9</v>
      </c>
      <c r="O96" s="42">
        <v>46.8</v>
      </c>
      <c r="P96" s="43">
        <v>65.400000000000006</v>
      </c>
    </row>
    <row r="97" spans="1:16">
      <c r="A97" s="37">
        <v>96</v>
      </c>
      <c r="B97" s="47" t="s">
        <v>92</v>
      </c>
      <c r="C97" s="45">
        <v>35</v>
      </c>
      <c r="D97" s="45">
        <v>33.4</v>
      </c>
      <c r="E97" s="45">
        <v>36.299999999999997</v>
      </c>
      <c r="F97" s="45">
        <v>32.9</v>
      </c>
      <c r="G97" s="45">
        <v>35.1</v>
      </c>
      <c r="H97" s="45">
        <v>29.9</v>
      </c>
      <c r="I97" s="45">
        <v>31.1</v>
      </c>
      <c r="J97" s="45">
        <v>35.5</v>
      </c>
      <c r="K97" s="45">
        <v>39.4</v>
      </c>
      <c r="L97" s="45">
        <v>36.5</v>
      </c>
      <c r="M97" s="45">
        <v>34.799999999999997</v>
      </c>
      <c r="N97" s="45">
        <v>24.2</v>
      </c>
      <c r="O97" s="45">
        <v>25.6</v>
      </c>
      <c r="P97" s="43">
        <v>33.6</v>
      </c>
    </row>
    <row r="98" spans="1:16">
      <c r="A98" s="37">
        <v>97</v>
      </c>
      <c r="B98" s="46" t="s">
        <v>93</v>
      </c>
      <c r="C98" s="42">
        <v>52.5</v>
      </c>
      <c r="D98" s="42">
        <v>46.9</v>
      </c>
      <c r="E98" s="42">
        <v>34.799999999999997</v>
      </c>
      <c r="F98" s="42">
        <v>46.5</v>
      </c>
      <c r="G98" s="42">
        <v>39.6</v>
      </c>
      <c r="H98" s="42">
        <v>34.799999999999997</v>
      </c>
      <c r="I98" s="42">
        <v>39.4</v>
      </c>
      <c r="J98" s="42">
        <v>40.1</v>
      </c>
      <c r="K98" s="42">
        <v>39.5</v>
      </c>
      <c r="L98" s="42">
        <v>32.700000000000003</v>
      </c>
      <c r="M98" s="42">
        <v>51.8</v>
      </c>
      <c r="N98" s="42">
        <v>37.700000000000003</v>
      </c>
      <c r="O98" s="42">
        <v>26.5</v>
      </c>
      <c r="P98" s="43">
        <v>41</v>
      </c>
    </row>
    <row r="99" spans="1:16">
      <c r="A99" s="37">
        <v>98</v>
      </c>
      <c r="B99" s="44" t="s">
        <v>94</v>
      </c>
      <c r="C99" s="45">
        <v>20.3</v>
      </c>
      <c r="D99" s="45">
        <v>16.3</v>
      </c>
      <c r="E99" s="45">
        <v>10.3</v>
      </c>
      <c r="F99" s="45">
        <v>15.5</v>
      </c>
      <c r="G99" s="45">
        <v>22.2</v>
      </c>
      <c r="H99" s="45">
        <v>15</v>
      </c>
      <c r="I99" s="45">
        <v>9.8000000000000007</v>
      </c>
      <c r="J99" s="45">
        <v>17.600000000000001</v>
      </c>
      <c r="K99" s="45">
        <v>11.7</v>
      </c>
      <c r="L99" s="45">
        <v>16.399999999999999</v>
      </c>
      <c r="M99" s="45">
        <v>16.899999999999999</v>
      </c>
      <c r="N99" s="45">
        <v>14.6</v>
      </c>
      <c r="O99" s="45">
        <v>9</v>
      </c>
      <c r="P99" s="43">
        <v>18.5</v>
      </c>
    </row>
    <row r="100" spans="1:16">
      <c r="A100" s="37">
        <v>99</v>
      </c>
      <c r="B100" s="46" t="s">
        <v>95</v>
      </c>
      <c r="C100" s="42">
        <v>11</v>
      </c>
      <c r="D100" s="42">
        <v>9.6</v>
      </c>
      <c r="E100" s="42">
        <v>8.1999999999999993</v>
      </c>
      <c r="F100" s="42">
        <v>7.3</v>
      </c>
      <c r="G100" s="42">
        <v>12</v>
      </c>
      <c r="H100" s="42">
        <v>7.8</v>
      </c>
      <c r="I100" s="42">
        <v>8.6</v>
      </c>
      <c r="J100" s="42">
        <v>7.7</v>
      </c>
      <c r="K100" s="42">
        <v>4.5999999999999996</v>
      </c>
      <c r="L100" s="42">
        <v>10.199999999999999</v>
      </c>
      <c r="M100" s="42">
        <v>8</v>
      </c>
      <c r="N100" s="42">
        <v>10.1</v>
      </c>
      <c r="O100" s="42">
        <v>5.0999999999999996</v>
      </c>
      <c r="P100" s="43">
        <v>10.1</v>
      </c>
    </row>
    <row r="101" spans="1:16">
      <c r="A101" s="37">
        <v>100</v>
      </c>
      <c r="B101" s="44" t="s">
        <v>96</v>
      </c>
      <c r="C101" s="45">
        <v>33.6</v>
      </c>
      <c r="D101" s="45">
        <v>28.8</v>
      </c>
      <c r="E101" s="45">
        <v>26</v>
      </c>
      <c r="F101" s="45">
        <v>21.7</v>
      </c>
      <c r="G101" s="45">
        <v>25.6</v>
      </c>
      <c r="H101" s="45">
        <v>25.9</v>
      </c>
      <c r="I101" s="45">
        <v>23.2</v>
      </c>
      <c r="J101" s="45">
        <v>28.8</v>
      </c>
      <c r="K101" s="45">
        <v>19.3</v>
      </c>
      <c r="L101" s="45">
        <v>16</v>
      </c>
      <c r="M101" s="45">
        <v>28.8</v>
      </c>
      <c r="N101" s="45">
        <v>21.1</v>
      </c>
      <c r="O101" s="45">
        <v>14.9</v>
      </c>
      <c r="P101" s="43">
        <v>26.8</v>
      </c>
    </row>
    <row r="102" spans="1:16">
      <c r="A102" s="37">
        <v>101</v>
      </c>
      <c r="B102" s="46" t="s">
        <v>97</v>
      </c>
      <c r="C102" s="42">
        <v>17.899999999999999</v>
      </c>
      <c r="D102" s="42">
        <v>16.600000000000001</v>
      </c>
      <c r="E102" s="42">
        <v>11.9</v>
      </c>
      <c r="F102" s="42">
        <v>14.9</v>
      </c>
      <c r="G102" s="42">
        <v>13.8</v>
      </c>
      <c r="H102" s="42">
        <v>7.6</v>
      </c>
      <c r="I102" s="42">
        <v>13.1</v>
      </c>
      <c r="J102" s="42">
        <v>8.4</v>
      </c>
      <c r="K102" s="42">
        <v>8</v>
      </c>
      <c r="L102" s="42">
        <v>10.8</v>
      </c>
      <c r="M102" s="42">
        <v>18.100000000000001</v>
      </c>
      <c r="N102" s="42">
        <v>17.8</v>
      </c>
      <c r="O102" s="42">
        <v>7.8</v>
      </c>
      <c r="P102" s="43">
        <v>12.9</v>
      </c>
    </row>
    <row r="103" spans="1:16">
      <c r="A103" s="37">
        <v>102</v>
      </c>
      <c r="B103" s="47" t="s">
        <v>98</v>
      </c>
      <c r="C103" s="45">
        <v>22.9</v>
      </c>
      <c r="D103" s="45">
        <v>25.3</v>
      </c>
      <c r="E103" s="45">
        <v>16.399999999999999</v>
      </c>
      <c r="F103" s="45">
        <v>20.8</v>
      </c>
      <c r="G103" s="45">
        <v>18.2</v>
      </c>
      <c r="H103" s="45">
        <v>13.6</v>
      </c>
      <c r="I103" s="45">
        <v>14.7</v>
      </c>
      <c r="J103" s="45">
        <v>13.4</v>
      </c>
      <c r="K103" s="45">
        <v>21.8</v>
      </c>
      <c r="L103" s="45">
        <v>13.6</v>
      </c>
      <c r="M103" s="45">
        <v>27.3</v>
      </c>
      <c r="N103" s="45">
        <v>17.2</v>
      </c>
      <c r="O103" s="45">
        <v>13.3</v>
      </c>
      <c r="P103" s="43">
        <v>18.3</v>
      </c>
    </row>
    <row r="104" spans="1:16">
      <c r="A104" s="37">
        <v>103</v>
      </c>
      <c r="B104" s="40" t="s">
        <v>99</v>
      </c>
      <c r="C104" s="42">
        <v>23.2</v>
      </c>
      <c r="D104" s="42">
        <v>20</v>
      </c>
      <c r="E104" s="42">
        <v>9.8000000000000007</v>
      </c>
      <c r="F104" s="42">
        <v>10</v>
      </c>
      <c r="G104" s="42">
        <v>18.600000000000001</v>
      </c>
      <c r="H104" s="42">
        <v>14</v>
      </c>
      <c r="I104" s="42">
        <v>9.9</v>
      </c>
      <c r="J104" s="42">
        <v>12</v>
      </c>
      <c r="K104" s="42">
        <v>11.3</v>
      </c>
      <c r="L104" s="42">
        <v>9.6</v>
      </c>
      <c r="M104" s="42">
        <v>19</v>
      </c>
      <c r="N104" s="42">
        <v>12.5</v>
      </c>
      <c r="O104" s="42">
        <v>11.6</v>
      </c>
      <c r="P104" s="43">
        <v>17.100000000000001</v>
      </c>
    </row>
    <row r="105" spans="1:16" ht="22.5">
      <c r="A105" s="37">
        <v>104</v>
      </c>
      <c r="B105" s="47" t="s">
        <v>100</v>
      </c>
      <c r="C105" s="45">
        <v>7.7</v>
      </c>
      <c r="D105" s="45">
        <v>6.3</v>
      </c>
      <c r="E105" s="45">
        <v>2.2000000000000002</v>
      </c>
      <c r="F105" s="45">
        <v>3.4</v>
      </c>
      <c r="G105" s="45">
        <v>7.8</v>
      </c>
      <c r="H105" s="45">
        <v>6.4</v>
      </c>
      <c r="I105" s="45">
        <v>6.2</v>
      </c>
      <c r="J105" s="45">
        <v>4</v>
      </c>
      <c r="K105" s="45">
        <v>2.2999999999999998</v>
      </c>
      <c r="L105" s="45">
        <v>5</v>
      </c>
      <c r="M105" s="45">
        <v>11.2</v>
      </c>
      <c r="N105" s="45">
        <v>7.7</v>
      </c>
      <c r="O105" s="45">
        <v>5.4</v>
      </c>
      <c r="P105" s="43">
        <v>6.8</v>
      </c>
    </row>
    <row r="106" spans="1:16">
      <c r="A106" s="37">
        <v>105</v>
      </c>
      <c r="B106" s="71" t="s">
        <v>264</v>
      </c>
      <c r="C106" s="71"/>
      <c r="D106" s="71"/>
      <c r="E106" s="71"/>
      <c r="F106" s="71"/>
      <c r="G106" s="71"/>
      <c r="H106" s="71"/>
      <c r="I106" s="71"/>
      <c r="J106" s="71"/>
      <c r="K106" s="71"/>
      <c r="L106" s="71"/>
      <c r="M106" s="71"/>
      <c r="N106" s="71"/>
      <c r="O106" s="71"/>
      <c r="P106" s="71"/>
    </row>
    <row r="107" spans="1:16">
      <c r="A107" s="37">
        <v>106</v>
      </c>
      <c r="B107" s="47" t="s">
        <v>101</v>
      </c>
      <c r="C107" s="45">
        <v>75.8</v>
      </c>
      <c r="D107" s="45">
        <v>85.1</v>
      </c>
      <c r="E107" s="45">
        <v>86.3</v>
      </c>
      <c r="F107" s="45">
        <v>80.5</v>
      </c>
      <c r="G107" s="45">
        <v>75.400000000000006</v>
      </c>
      <c r="H107" s="45">
        <v>80.400000000000006</v>
      </c>
      <c r="I107" s="45">
        <v>79.400000000000006</v>
      </c>
      <c r="J107" s="45">
        <v>75.599999999999994</v>
      </c>
      <c r="K107" s="45">
        <v>81.599999999999994</v>
      </c>
      <c r="L107" s="45">
        <v>85.7</v>
      </c>
      <c r="M107" s="45">
        <v>65.099999999999994</v>
      </c>
      <c r="N107" s="45">
        <v>72.400000000000006</v>
      </c>
      <c r="O107" s="45">
        <v>66</v>
      </c>
      <c r="P107" s="43">
        <v>78.400000000000006</v>
      </c>
    </row>
    <row r="108" spans="1:16">
      <c r="A108" s="37">
        <v>107</v>
      </c>
      <c r="B108" s="46" t="s">
        <v>102</v>
      </c>
      <c r="C108" s="42">
        <v>0.1</v>
      </c>
      <c r="D108" s="42">
        <v>0.4</v>
      </c>
      <c r="E108" s="42">
        <v>0.2</v>
      </c>
      <c r="F108" s="42">
        <v>1.2</v>
      </c>
      <c r="G108" s="42">
        <v>0.5</v>
      </c>
      <c r="H108" s="42">
        <v>1.9</v>
      </c>
      <c r="I108" s="42">
        <v>0</v>
      </c>
      <c r="J108" s="42">
        <v>0.6</v>
      </c>
      <c r="K108" s="42">
        <v>0.1</v>
      </c>
      <c r="L108" s="42">
        <v>0.2</v>
      </c>
      <c r="M108" s="42">
        <v>0.2</v>
      </c>
      <c r="N108" s="42">
        <v>1.2</v>
      </c>
      <c r="O108" s="42">
        <v>0.2</v>
      </c>
      <c r="P108" s="43">
        <v>0.8</v>
      </c>
    </row>
    <row r="109" spans="1:16">
      <c r="A109" s="37">
        <v>108</v>
      </c>
      <c r="B109" s="44" t="s">
        <v>103</v>
      </c>
      <c r="C109" s="45">
        <v>34.4</v>
      </c>
      <c r="D109" s="45">
        <v>33</v>
      </c>
      <c r="E109" s="45">
        <v>32</v>
      </c>
      <c r="F109" s="45">
        <v>26.5</v>
      </c>
      <c r="G109" s="45">
        <v>25.9</v>
      </c>
      <c r="H109" s="45">
        <v>36.5</v>
      </c>
      <c r="I109" s="45">
        <v>36.799999999999997</v>
      </c>
      <c r="J109" s="45">
        <v>28.9</v>
      </c>
      <c r="K109" s="45">
        <v>35.6</v>
      </c>
      <c r="L109" s="45">
        <v>38.1</v>
      </c>
      <c r="M109" s="45">
        <v>21.9</v>
      </c>
      <c r="N109" s="45">
        <v>37.9</v>
      </c>
      <c r="O109" s="45">
        <v>21.7</v>
      </c>
      <c r="P109" s="43">
        <v>31.1</v>
      </c>
    </row>
    <row r="110" spans="1:16">
      <c r="A110" s="37">
        <v>109</v>
      </c>
      <c r="B110" s="46" t="s">
        <v>104</v>
      </c>
      <c r="C110" s="42">
        <v>9.8000000000000007</v>
      </c>
      <c r="D110" s="42">
        <v>11.9</v>
      </c>
      <c r="E110" s="42">
        <v>10.3</v>
      </c>
      <c r="F110" s="42">
        <v>13.6</v>
      </c>
      <c r="G110" s="42">
        <v>15.6</v>
      </c>
      <c r="H110" s="42">
        <v>14.9</v>
      </c>
      <c r="I110" s="42">
        <v>15</v>
      </c>
      <c r="J110" s="42">
        <v>10.199999999999999</v>
      </c>
      <c r="K110" s="42">
        <v>9.4</v>
      </c>
      <c r="L110" s="42">
        <v>13.9</v>
      </c>
      <c r="M110" s="42">
        <v>9.8000000000000007</v>
      </c>
      <c r="N110" s="42">
        <v>10.8</v>
      </c>
      <c r="O110" s="42">
        <v>17.2</v>
      </c>
      <c r="P110" s="43">
        <v>13.8</v>
      </c>
    </row>
    <row r="111" spans="1:16">
      <c r="A111" s="37">
        <v>110</v>
      </c>
      <c r="B111" s="44" t="s">
        <v>105</v>
      </c>
      <c r="C111" s="45">
        <v>16.399999999999999</v>
      </c>
      <c r="D111" s="45">
        <v>23.8</v>
      </c>
      <c r="E111" s="45">
        <v>25.8</v>
      </c>
      <c r="F111" s="45">
        <v>24.7</v>
      </c>
      <c r="G111" s="45">
        <v>19.399999999999999</v>
      </c>
      <c r="H111" s="45">
        <v>19.2</v>
      </c>
      <c r="I111" s="45">
        <v>22.4</v>
      </c>
      <c r="J111" s="45">
        <v>16.600000000000001</v>
      </c>
      <c r="K111" s="45">
        <v>23</v>
      </c>
      <c r="L111" s="45">
        <v>30.6</v>
      </c>
      <c r="M111" s="45">
        <v>16</v>
      </c>
      <c r="N111" s="45">
        <v>25.3</v>
      </c>
      <c r="O111" s="45">
        <v>19.100000000000001</v>
      </c>
      <c r="P111" s="43">
        <v>20</v>
      </c>
    </row>
    <row r="112" spans="1:16">
      <c r="A112" s="37">
        <v>111</v>
      </c>
      <c r="B112" s="46" t="s">
        <v>106</v>
      </c>
      <c r="C112" s="42">
        <v>59.2</v>
      </c>
      <c r="D112" s="42">
        <v>70.2</v>
      </c>
      <c r="E112" s="42">
        <v>72.099999999999994</v>
      </c>
      <c r="F112" s="42">
        <v>69.400000000000006</v>
      </c>
      <c r="G112" s="42">
        <v>60.7</v>
      </c>
      <c r="H112" s="42">
        <v>64.5</v>
      </c>
      <c r="I112" s="42">
        <v>65.7</v>
      </c>
      <c r="J112" s="42">
        <v>65.099999999999994</v>
      </c>
      <c r="K112" s="42">
        <v>69.2</v>
      </c>
      <c r="L112" s="42">
        <v>65.7</v>
      </c>
      <c r="M112" s="42">
        <v>48.2</v>
      </c>
      <c r="N112" s="42">
        <v>57.1</v>
      </c>
      <c r="O112" s="42">
        <v>54.1</v>
      </c>
      <c r="P112" s="43">
        <v>63.4</v>
      </c>
    </row>
    <row r="113" spans="1:16">
      <c r="A113" s="37">
        <v>112</v>
      </c>
      <c r="B113" s="48" t="s">
        <v>107</v>
      </c>
      <c r="C113" s="45">
        <v>42.2</v>
      </c>
      <c r="D113" s="45">
        <v>46.3</v>
      </c>
      <c r="E113" s="45">
        <v>53.7</v>
      </c>
      <c r="F113" s="45">
        <v>42.8</v>
      </c>
      <c r="G113" s="45">
        <v>35.1</v>
      </c>
      <c r="H113" s="45">
        <v>35</v>
      </c>
      <c r="I113" s="45">
        <v>51.4</v>
      </c>
      <c r="J113" s="45">
        <v>47.7</v>
      </c>
      <c r="K113" s="45">
        <v>53.2</v>
      </c>
      <c r="L113" s="45">
        <v>49.1</v>
      </c>
      <c r="M113" s="45">
        <v>36.5</v>
      </c>
      <c r="N113" s="45">
        <v>33</v>
      </c>
      <c r="O113" s="45">
        <v>30.6</v>
      </c>
      <c r="P113" s="43">
        <v>39.1</v>
      </c>
    </row>
    <row r="114" spans="1:16">
      <c r="A114" s="37">
        <v>113</v>
      </c>
      <c r="B114" s="49" t="s">
        <v>108</v>
      </c>
      <c r="C114" s="42">
        <v>17.100000000000001</v>
      </c>
      <c r="D114" s="42">
        <v>20.100000000000001</v>
      </c>
      <c r="E114" s="42">
        <v>27.4</v>
      </c>
      <c r="F114" s="42">
        <v>26.2</v>
      </c>
      <c r="G114" s="42">
        <v>18.5</v>
      </c>
      <c r="H114" s="42">
        <v>26.4</v>
      </c>
      <c r="I114" s="42">
        <v>37.299999999999997</v>
      </c>
      <c r="J114" s="42">
        <v>31.3</v>
      </c>
      <c r="K114" s="42">
        <v>38.1</v>
      </c>
      <c r="L114" s="42">
        <v>26.4</v>
      </c>
      <c r="M114" s="42">
        <v>17.600000000000001</v>
      </c>
      <c r="N114" s="42">
        <v>15.7</v>
      </c>
      <c r="O114" s="42">
        <v>14.3</v>
      </c>
      <c r="P114" s="43">
        <v>21.9</v>
      </c>
    </row>
    <row r="115" spans="1:16">
      <c r="A115" s="37">
        <v>114</v>
      </c>
      <c r="B115" s="72" t="s">
        <v>546</v>
      </c>
      <c r="C115" s="45">
        <v>10</v>
      </c>
      <c r="D115" s="45">
        <v>13</v>
      </c>
      <c r="E115" s="45">
        <v>17.399999999999999</v>
      </c>
      <c r="F115" s="45">
        <v>7.2</v>
      </c>
      <c r="G115" s="45">
        <v>9.4</v>
      </c>
      <c r="H115" s="45">
        <v>2</v>
      </c>
      <c r="I115" s="45">
        <v>6.6</v>
      </c>
      <c r="J115" s="45">
        <v>6.5</v>
      </c>
      <c r="K115" s="45">
        <v>10.7</v>
      </c>
      <c r="L115" s="45">
        <v>22.5</v>
      </c>
      <c r="M115" s="45">
        <v>9.9</v>
      </c>
      <c r="N115" s="45">
        <v>14.7</v>
      </c>
      <c r="O115" s="45">
        <v>12.1</v>
      </c>
      <c r="P115" s="43">
        <v>8.4</v>
      </c>
    </row>
    <row r="116" spans="1:16" ht="22.5">
      <c r="A116" s="37">
        <v>115</v>
      </c>
      <c r="B116" s="49" t="s">
        <v>109</v>
      </c>
      <c r="C116" s="42">
        <v>21</v>
      </c>
      <c r="D116" s="42">
        <v>22.2</v>
      </c>
      <c r="E116" s="42">
        <v>24.1</v>
      </c>
      <c r="F116" s="42">
        <v>17.8</v>
      </c>
      <c r="G116" s="42">
        <v>14.3</v>
      </c>
      <c r="H116" s="42">
        <v>11.4</v>
      </c>
      <c r="I116" s="42">
        <v>18.2</v>
      </c>
      <c r="J116" s="42">
        <v>21</v>
      </c>
      <c r="K116" s="42">
        <v>16</v>
      </c>
      <c r="L116" s="42">
        <v>16.2</v>
      </c>
      <c r="M116" s="42">
        <v>11.8</v>
      </c>
      <c r="N116" s="42">
        <v>7.7</v>
      </c>
      <c r="O116" s="42">
        <v>7.4</v>
      </c>
      <c r="P116" s="43">
        <v>16.100000000000001</v>
      </c>
    </row>
    <row r="117" spans="1:16">
      <c r="A117" s="37">
        <v>116</v>
      </c>
      <c r="B117" s="48" t="s">
        <v>110</v>
      </c>
      <c r="C117" s="45">
        <v>36.700000000000003</v>
      </c>
      <c r="D117" s="45">
        <v>47.7</v>
      </c>
      <c r="E117" s="45">
        <v>47.9</v>
      </c>
      <c r="F117" s="45">
        <v>50.2</v>
      </c>
      <c r="G117" s="45">
        <v>41.8</v>
      </c>
      <c r="H117" s="45">
        <v>51.6</v>
      </c>
      <c r="I117" s="45">
        <v>39.4</v>
      </c>
      <c r="J117" s="45">
        <v>34.1</v>
      </c>
      <c r="K117" s="45">
        <v>39.299999999999997</v>
      </c>
      <c r="L117" s="45">
        <v>43.2</v>
      </c>
      <c r="M117" s="45">
        <v>29.9</v>
      </c>
      <c r="N117" s="45">
        <v>43.3</v>
      </c>
      <c r="O117" s="45">
        <v>42.7</v>
      </c>
      <c r="P117" s="43">
        <v>44.3</v>
      </c>
    </row>
    <row r="118" spans="1:16" ht="22.5">
      <c r="A118" s="37">
        <v>117</v>
      </c>
      <c r="B118" s="51" t="s">
        <v>111</v>
      </c>
      <c r="C118" s="42">
        <v>0</v>
      </c>
      <c r="D118" s="42">
        <v>0.3</v>
      </c>
      <c r="E118" s="42">
        <v>0.8</v>
      </c>
      <c r="F118" s="42">
        <v>0.1</v>
      </c>
      <c r="G118" s="42">
        <v>0.5</v>
      </c>
      <c r="H118" s="42">
        <v>1.7</v>
      </c>
      <c r="I118" s="42">
        <v>0</v>
      </c>
      <c r="J118" s="42">
        <v>0.3</v>
      </c>
      <c r="K118" s="42">
        <v>2.9</v>
      </c>
      <c r="L118" s="42">
        <v>0</v>
      </c>
      <c r="M118" s="42">
        <v>0</v>
      </c>
      <c r="N118" s="42">
        <v>0.7</v>
      </c>
      <c r="O118" s="42">
        <v>1.9</v>
      </c>
      <c r="P118" s="43">
        <v>0.7</v>
      </c>
    </row>
    <row r="119" spans="1:16">
      <c r="A119" s="37">
        <v>118</v>
      </c>
      <c r="B119" s="71" t="s">
        <v>265</v>
      </c>
      <c r="C119" s="71"/>
      <c r="D119" s="71"/>
      <c r="E119" s="71"/>
      <c r="F119" s="71"/>
      <c r="G119" s="71"/>
      <c r="H119" s="71"/>
      <c r="I119" s="71"/>
      <c r="J119" s="71"/>
      <c r="K119" s="71"/>
      <c r="L119" s="71"/>
      <c r="M119" s="71"/>
      <c r="N119" s="71"/>
      <c r="O119" s="71"/>
      <c r="P119" s="71"/>
    </row>
    <row r="120" spans="1:16">
      <c r="A120" s="37">
        <v>119</v>
      </c>
      <c r="B120" s="40" t="s">
        <v>112</v>
      </c>
      <c r="C120" s="42">
        <v>52.6</v>
      </c>
      <c r="D120" s="42">
        <v>53.1</v>
      </c>
      <c r="E120" s="42">
        <v>62.7</v>
      </c>
      <c r="F120" s="42">
        <v>61.7</v>
      </c>
      <c r="G120" s="42">
        <v>53.9</v>
      </c>
      <c r="H120" s="42">
        <v>56.5</v>
      </c>
      <c r="I120" s="42">
        <v>58.3</v>
      </c>
      <c r="J120" s="42">
        <v>56.4</v>
      </c>
      <c r="K120" s="42">
        <v>63.1</v>
      </c>
      <c r="L120" s="42">
        <v>60</v>
      </c>
      <c r="M120" s="42">
        <v>59.5</v>
      </c>
      <c r="N120" s="42">
        <v>51.9</v>
      </c>
      <c r="O120" s="42">
        <v>44.1</v>
      </c>
      <c r="P120" s="43">
        <v>55.1</v>
      </c>
    </row>
    <row r="121" spans="1:16">
      <c r="A121" s="37">
        <v>120</v>
      </c>
      <c r="B121" s="44" t="s">
        <v>113</v>
      </c>
      <c r="C121" s="45">
        <v>9</v>
      </c>
      <c r="D121" s="45">
        <v>18.399999999999999</v>
      </c>
      <c r="E121" s="45">
        <v>18.100000000000001</v>
      </c>
      <c r="F121" s="45">
        <v>17.3</v>
      </c>
      <c r="G121" s="45">
        <v>12.9</v>
      </c>
      <c r="H121" s="45">
        <v>19.399999999999999</v>
      </c>
      <c r="I121" s="45">
        <v>15.9</v>
      </c>
      <c r="J121" s="45">
        <v>13.2</v>
      </c>
      <c r="K121" s="45">
        <v>17.7</v>
      </c>
      <c r="L121" s="45">
        <v>15.3</v>
      </c>
      <c r="M121" s="45">
        <v>15.7</v>
      </c>
      <c r="N121" s="45">
        <v>9.9</v>
      </c>
      <c r="O121" s="45">
        <v>12.3</v>
      </c>
      <c r="P121" s="43">
        <v>15</v>
      </c>
    </row>
    <row r="122" spans="1:16">
      <c r="A122" s="37">
        <v>121</v>
      </c>
      <c r="B122" s="46" t="s">
        <v>114</v>
      </c>
      <c r="C122" s="42">
        <v>27.6</v>
      </c>
      <c r="D122" s="42">
        <v>27.9</v>
      </c>
      <c r="E122" s="42">
        <v>37.5</v>
      </c>
      <c r="F122" s="42">
        <v>29.6</v>
      </c>
      <c r="G122" s="42">
        <v>26.8</v>
      </c>
      <c r="H122" s="42">
        <v>24.4</v>
      </c>
      <c r="I122" s="42">
        <v>26.4</v>
      </c>
      <c r="J122" s="42">
        <v>30</v>
      </c>
      <c r="K122" s="42">
        <v>34.200000000000003</v>
      </c>
      <c r="L122" s="42">
        <v>37.5</v>
      </c>
      <c r="M122" s="42">
        <v>39.4</v>
      </c>
      <c r="N122" s="42">
        <v>37.799999999999997</v>
      </c>
      <c r="O122" s="42">
        <v>22</v>
      </c>
      <c r="P122" s="43">
        <v>27.2</v>
      </c>
    </row>
    <row r="123" spans="1:16">
      <c r="A123" s="37">
        <v>122</v>
      </c>
      <c r="B123" s="44" t="s">
        <v>115</v>
      </c>
      <c r="C123" s="45">
        <v>6.7</v>
      </c>
      <c r="D123" s="45">
        <v>8.1</v>
      </c>
      <c r="E123" s="45">
        <v>9.6</v>
      </c>
      <c r="F123" s="45">
        <v>8.6</v>
      </c>
      <c r="G123" s="45">
        <v>9</v>
      </c>
      <c r="H123" s="45">
        <v>9.1</v>
      </c>
      <c r="I123" s="45">
        <v>6.4</v>
      </c>
      <c r="J123" s="45">
        <v>2.7</v>
      </c>
      <c r="K123" s="45">
        <v>2.7</v>
      </c>
      <c r="L123" s="45">
        <v>3.9</v>
      </c>
      <c r="M123" s="45">
        <v>6.8</v>
      </c>
      <c r="N123" s="45">
        <v>5.0999999999999996</v>
      </c>
      <c r="O123" s="45">
        <v>2.1</v>
      </c>
      <c r="P123" s="43">
        <v>8.3000000000000007</v>
      </c>
    </row>
    <row r="124" spans="1:16">
      <c r="A124" s="37">
        <v>123</v>
      </c>
      <c r="B124" s="46" t="s">
        <v>116</v>
      </c>
      <c r="C124" s="42">
        <v>30.5</v>
      </c>
      <c r="D124" s="42">
        <v>31.2</v>
      </c>
      <c r="E124" s="42">
        <v>35.1</v>
      </c>
      <c r="F124" s="42">
        <v>40.1</v>
      </c>
      <c r="G124" s="42">
        <v>31.2</v>
      </c>
      <c r="H124" s="42">
        <v>38</v>
      </c>
      <c r="I124" s="42">
        <v>39.299999999999997</v>
      </c>
      <c r="J124" s="42">
        <v>36.5</v>
      </c>
      <c r="K124" s="42">
        <v>41.8</v>
      </c>
      <c r="L124" s="42">
        <v>42.8</v>
      </c>
      <c r="M124" s="42">
        <v>32.700000000000003</v>
      </c>
      <c r="N124" s="42">
        <v>31.8</v>
      </c>
      <c r="O124" s="42">
        <v>30.5</v>
      </c>
      <c r="P124" s="43">
        <v>33.700000000000003</v>
      </c>
    </row>
    <row r="125" spans="1:16">
      <c r="A125" s="37">
        <v>124</v>
      </c>
      <c r="B125" s="71" t="s">
        <v>266</v>
      </c>
      <c r="C125" s="71"/>
      <c r="D125" s="71"/>
      <c r="E125" s="71"/>
      <c r="F125" s="71"/>
      <c r="G125" s="71"/>
      <c r="H125" s="71"/>
      <c r="I125" s="71"/>
      <c r="J125" s="71"/>
      <c r="K125" s="71"/>
      <c r="L125" s="71"/>
      <c r="M125" s="71"/>
      <c r="N125" s="71"/>
      <c r="O125" s="71"/>
      <c r="P125" s="71"/>
    </row>
    <row r="126" spans="1:16">
      <c r="A126" s="37">
        <v>125</v>
      </c>
      <c r="B126" s="40" t="s">
        <v>117</v>
      </c>
      <c r="C126" s="42">
        <v>88.1</v>
      </c>
      <c r="D126" s="42">
        <v>85</v>
      </c>
      <c r="E126" s="42">
        <v>83.2</v>
      </c>
      <c r="F126" s="42">
        <v>88.4</v>
      </c>
      <c r="G126" s="42">
        <v>88.5</v>
      </c>
      <c r="H126" s="42">
        <v>87.9</v>
      </c>
      <c r="I126" s="42">
        <v>88.5</v>
      </c>
      <c r="J126" s="42">
        <v>81.7</v>
      </c>
      <c r="K126" s="42">
        <v>86.2</v>
      </c>
      <c r="L126" s="42">
        <v>89.7</v>
      </c>
      <c r="M126" s="42">
        <v>82.6</v>
      </c>
      <c r="N126" s="42">
        <v>76.400000000000006</v>
      </c>
      <c r="O126" s="42">
        <v>75.3</v>
      </c>
      <c r="P126" s="43">
        <v>87.6</v>
      </c>
    </row>
    <row r="127" spans="1:16" ht="22.5">
      <c r="A127" s="37">
        <v>126</v>
      </c>
      <c r="B127" s="44" t="s">
        <v>118</v>
      </c>
      <c r="C127" s="45">
        <v>85.9</v>
      </c>
      <c r="D127" s="45">
        <v>83.6</v>
      </c>
      <c r="E127" s="45">
        <v>80.400000000000006</v>
      </c>
      <c r="F127" s="45">
        <v>85.4</v>
      </c>
      <c r="G127" s="45">
        <v>86.2</v>
      </c>
      <c r="H127" s="45">
        <v>86.9</v>
      </c>
      <c r="I127" s="45">
        <v>86.9</v>
      </c>
      <c r="J127" s="45">
        <v>79.400000000000006</v>
      </c>
      <c r="K127" s="45">
        <v>85.6</v>
      </c>
      <c r="L127" s="45">
        <v>86.2</v>
      </c>
      <c r="M127" s="45">
        <v>80.3</v>
      </c>
      <c r="N127" s="45">
        <v>73.5</v>
      </c>
      <c r="O127" s="45">
        <v>71.8</v>
      </c>
      <c r="P127" s="43">
        <v>85.6</v>
      </c>
    </row>
    <row r="128" spans="1:16">
      <c r="A128" s="37">
        <v>127</v>
      </c>
      <c r="B128" s="51" t="s">
        <v>119</v>
      </c>
      <c r="C128" s="42">
        <v>16</v>
      </c>
      <c r="D128" s="42">
        <v>15.8</v>
      </c>
      <c r="E128" s="42">
        <v>18.7</v>
      </c>
      <c r="F128" s="42">
        <v>19.8</v>
      </c>
      <c r="G128" s="42">
        <v>14.9</v>
      </c>
      <c r="H128" s="42">
        <v>16.8</v>
      </c>
      <c r="I128" s="42">
        <v>20.7</v>
      </c>
      <c r="J128" s="42">
        <v>20.9</v>
      </c>
      <c r="K128" s="42">
        <v>27.5</v>
      </c>
      <c r="L128" s="42">
        <v>28.4</v>
      </c>
      <c r="M128" s="42">
        <v>20</v>
      </c>
      <c r="N128" s="42">
        <v>18.7</v>
      </c>
      <c r="O128" s="42">
        <v>30.4</v>
      </c>
      <c r="P128" s="43">
        <v>16.5</v>
      </c>
    </row>
    <row r="129" spans="1:16">
      <c r="A129" s="37">
        <v>128</v>
      </c>
      <c r="B129" s="48" t="s">
        <v>120</v>
      </c>
      <c r="C129" s="45">
        <v>3.8</v>
      </c>
      <c r="D129" s="45">
        <v>5.4</v>
      </c>
      <c r="E129" s="45">
        <v>4.5999999999999996</v>
      </c>
      <c r="F129" s="45">
        <v>2.7</v>
      </c>
      <c r="G129" s="45">
        <v>7</v>
      </c>
      <c r="H129" s="45">
        <v>4.4000000000000004</v>
      </c>
      <c r="I129" s="45">
        <v>2.2000000000000002</v>
      </c>
      <c r="J129" s="45">
        <v>2.9</v>
      </c>
      <c r="K129" s="45">
        <v>7.3</v>
      </c>
      <c r="L129" s="45">
        <v>4.2</v>
      </c>
      <c r="M129" s="45">
        <v>6.1</v>
      </c>
      <c r="N129" s="45">
        <v>2.4</v>
      </c>
      <c r="O129" s="45">
        <v>6.2</v>
      </c>
      <c r="P129" s="43">
        <v>5.3</v>
      </c>
    </row>
    <row r="130" spans="1:16">
      <c r="A130" s="37">
        <v>129</v>
      </c>
      <c r="B130" s="51" t="s">
        <v>121</v>
      </c>
      <c r="C130" s="42">
        <v>70.7</v>
      </c>
      <c r="D130" s="42">
        <v>71.400000000000006</v>
      </c>
      <c r="E130" s="42">
        <v>62.2</v>
      </c>
      <c r="F130" s="42">
        <v>70.099999999999994</v>
      </c>
      <c r="G130" s="42">
        <v>67</v>
      </c>
      <c r="H130" s="42">
        <v>75</v>
      </c>
      <c r="I130" s="42">
        <v>75.3</v>
      </c>
      <c r="J130" s="42">
        <v>63.8</v>
      </c>
      <c r="K130" s="42">
        <v>71.599999999999994</v>
      </c>
      <c r="L130" s="42">
        <v>71.400000000000006</v>
      </c>
      <c r="M130" s="42">
        <v>70.900000000000006</v>
      </c>
      <c r="N130" s="42">
        <v>62.7</v>
      </c>
      <c r="O130" s="42">
        <v>60</v>
      </c>
      <c r="P130" s="43">
        <v>70</v>
      </c>
    </row>
    <row r="131" spans="1:16" ht="22.5">
      <c r="A131" s="37">
        <v>130</v>
      </c>
      <c r="B131" s="48" t="s">
        <v>122</v>
      </c>
      <c r="C131" s="45">
        <v>18.8</v>
      </c>
      <c r="D131" s="45">
        <v>20.100000000000001</v>
      </c>
      <c r="E131" s="45">
        <v>19.8</v>
      </c>
      <c r="F131" s="45">
        <v>22.8</v>
      </c>
      <c r="G131" s="45">
        <v>23.8</v>
      </c>
      <c r="H131" s="45">
        <v>18.899999999999999</v>
      </c>
      <c r="I131" s="45">
        <v>21.4</v>
      </c>
      <c r="J131" s="45">
        <v>11.9</v>
      </c>
      <c r="K131" s="45">
        <v>17.600000000000001</v>
      </c>
      <c r="L131" s="45">
        <v>26</v>
      </c>
      <c r="M131" s="45">
        <v>20.399999999999999</v>
      </c>
      <c r="N131" s="45">
        <v>12.9</v>
      </c>
      <c r="O131" s="45">
        <v>7</v>
      </c>
      <c r="P131" s="43">
        <v>21</v>
      </c>
    </row>
    <row r="132" spans="1:16">
      <c r="A132" s="37">
        <v>131</v>
      </c>
      <c r="B132" s="46" t="s">
        <v>123</v>
      </c>
      <c r="C132" s="42">
        <v>14.6</v>
      </c>
      <c r="D132" s="42">
        <v>11.1</v>
      </c>
      <c r="E132" s="42">
        <v>14.1</v>
      </c>
      <c r="F132" s="42">
        <v>8.6</v>
      </c>
      <c r="G132" s="42">
        <v>12.6</v>
      </c>
      <c r="H132" s="42">
        <v>7.5</v>
      </c>
      <c r="I132" s="42">
        <v>11.6</v>
      </c>
      <c r="J132" s="42">
        <v>16.8</v>
      </c>
      <c r="K132" s="42">
        <v>9.8000000000000007</v>
      </c>
      <c r="L132" s="42">
        <v>28.4</v>
      </c>
      <c r="M132" s="42">
        <v>21.2</v>
      </c>
      <c r="N132" s="42">
        <v>10.4</v>
      </c>
      <c r="O132" s="42">
        <v>13.5</v>
      </c>
      <c r="P132" s="43">
        <v>11.8</v>
      </c>
    </row>
    <row r="133" spans="1:16">
      <c r="A133" s="37">
        <v>132</v>
      </c>
      <c r="B133" s="48" t="s">
        <v>124</v>
      </c>
      <c r="C133" s="45">
        <v>0.4</v>
      </c>
      <c r="D133" s="45">
        <v>1</v>
      </c>
      <c r="E133" s="45">
        <v>0.7</v>
      </c>
      <c r="F133" s="45">
        <v>1</v>
      </c>
      <c r="G133" s="45">
        <v>0.4</v>
      </c>
      <c r="H133" s="45">
        <v>0.2</v>
      </c>
      <c r="I133" s="45">
        <v>0.9</v>
      </c>
      <c r="J133" s="45">
        <v>0.5</v>
      </c>
      <c r="K133" s="45">
        <v>0.6</v>
      </c>
      <c r="L133" s="45">
        <v>5.0999999999999996</v>
      </c>
      <c r="M133" s="45">
        <v>0.4</v>
      </c>
      <c r="N133" s="45">
        <v>0.4</v>
      </c>
      <c r="O133" s="45">
        <v>0.9</v>
      </c>
      <c r="P133" s="43">
        <v>0.5</v>
      </c>
    </row>
    <row r="134" spans="1:16">
      <c r="A134" s="37">
        <v>133</v>
      </c>
      <c r="B134" s="51" t="s">
        <v>125</v>
      </c>
      <c r="C134" s="42">
        <v>5.8</v>
      </c>
      <c r="D134" s="42">
        <v>1.6</v>
      </c>
      <c r="E134" s="42">
        <v>1.9</v>
      </c>
      <c r="F134" s="42">
        <v>1.7</v>
      </c>
      <c r="G134" s="42">
        <v>2.1</v>
      </c>
      <c r="H134" s="42">
        <v>2.1</v>
      </c>
      <c r="I134" s="42">
        <v>2.2999999999999998</v>
      </c>
      <c r="J134" s="42">
        <v>1.9</v>
      </c>
      <c r="K134" s="42">
        <v>2.2999999999999998</v>
      </c>
      <c r="L134" s="42">
        <v>5.5</v>
      </c>
      <c r="M134" s="42">
        <v>2.2999999999999998</v>
      </c>
      <c r="N134" s="42">
        <v>2.2000000000000002</v>
      </c>
      <c r="O134" s="42">
        <v>1.2</v>
      </c>
      <c r="P134" s="43">
        <v>2.5</v>
      </c>
    </row>
    <row r="135" spans="1:16">
      <c r="A135" s="37">
        <v>134</v>
      </c>
      <c r="B135" s="48" t="s">
        <v>126</v>
      </c>
      <c r="C135" s="45">
        <v>7.7</v>
      </c>
      <c r="D135" s="45">
        <v>8.4</v>
      </c>
      <c r="E135" s="45">
        <v>10.199999999999999</v>
      </c>
      <c r="F135" s="45">
        <v>6.1</v>
      </c>
      <c r="G135" s="45">
        <v>9.4</v>
      </c>
      <c r="H135" s="45">
        <v>5</v>
      </c>
      <c r="I135" s="45">
        <v>9.9</v>
      </c>
      <c r="J135" s="45">
        <v>13.8</v>
      </c>
      <c r="K135" s="45">
        <v>7.8</v>
      </c>
      <c r="L135" s="45">
        <v>21</v>
      </c>
      <c r="M135" s="45">
        <v>17.5</v>
      </c>
      <c r="N135" s="45">
        <v>7.4</v>
      </c>
      <c r="O135" s="45">
        <v>11.6</v>
      </c>
      <c r="P135" s="43">
        <v>8.3000000000000007</v>
      </c>
    </row>
    <row r="136" spans="1:16" ht="22.5">
      <c r="A136" s="37">
        <v>135</v>
      </c>
      <c r="B136" s="46" t="s">
        <v>127</v>
      </c>
      <c r="C136" s="42">
        <v>1.4</v>
      </c>
      <c r="D136" s="42">
        <v>0.7</v>
      </c>
      <c r="E136" s="42">
        <v>1.5</v>
      </c>
      <c r="F136" s="42">
        <v>2.7</v>
      </c>
      <c r="G136" s="42">
        <v>1.7</v>
      </c>
      <c r="H136" s="42">
        <v>5</v>
      </c>
      <c r="I136" s="42">
        <v>0.5</v>
      </c>
      <c r="J136" s="42">
        <v>1.1000000000000001</v>
      </c>
      <c r="K136" s="42">
        <v>1.9</v>
      </c>
      <c r="L136" s="42">
        <v>0.6</v>
      </c>
      <c r="M136" s="42">
        <v>0.5</v>
      </c>
      <c r="N136" s="42">
        <v>5.3</v>
      </c>
      <c r="O136" s="42">
        <v>2.9</v>
      </c>
      <c r="P136" s="43">
        <v>2.2999999999999998</v>
      </c>
    </row>
    <row r="137" spans="1:16">
      <c r="A137" s="37">
        <v>136</v>
      </c>
      <c r="B137" s="71" t="s">
        <v>267</v>
      </c>
      <c r="C137" s="71"/>
      <c r="D137" s="71"/>
      <c r="E137" s="71"/>
      <c r="F137" s="71"/>
      <c r="G137" s="71"/>
      <c r="H137" s="71"/>
      <c r="I137" s="71"/>
      <c r="J137" s="71"/>
      <c r="K137" s="71"/>
      <c r="L137" s="71"/>
      <c r="M137" s="71"/>
      <c r="N137" s="71"/>
      <c r="O137" s="71"/>
      <c r="P137" s="71"/>
    </row>
    <row r="138" spans="1:16">
      <c r="A138" s="37">
        <v>137</v>
      </c>
      <c r="B138" s="40" t="s">
        <v>128</v>
      </c>
      <c r="C138" s="42">
        <v>50.2</v>
      </c>
      <c r="D138" s="42">
        <v>45.2</v>
      </c>
      <c r="E138" s="42">
        <v>45.4</v>
      </c>
      <c r="F138" s="42">
        <v>52.1</v>
      </c>
      <c r="G138" s="42">
        <v>49.2</v>
      </c>
      <c r="H138" s="42">
        <v>52.7</v>
      </c>
      <c r="I138" s="42">
        <v>45.7</v>
      </c>
      <c r="J138" s="42">
        <v>41</v>
      </c>
      <c r="K138" s="42">
        <v>42.6</v>
      </c>
      <c r="L138" s="42">
        <v>48.3</v>
      </c>
      <c r="M138" s="42">
        <v>52.2</v>
      </c>
      <c r="N138" s="42">
        <v>38.6</v>
      </c>
      <c r="O138" s="42">
        <v>27.1</v>
      </c>
      <c r="P138" s="43">
        <v>49.3</v>
      </c>
    </row>
    <row r="139" spans="1:16">
      <c r="A139" s="37">
        <v>138</v>
      </c>
      <c r="B139" s="73" t="s">
        <v>129</v>
      </c>
      <c r="C139" s="45">
        <v>7.7</v>
      </c>
      <c r="D139" s="45">
        <v>8.9</v>
      </c>
      <c r="E139" s="45">
        <v>10.1</v>
      </c>
      <c r="F139" s="45">
        <v>11.4</v>
      </c>
      <c r="G139" s="45">
        <v>10.5</v>
      </c>
      <c r="H139" s="45">
        <v>8.1999999999999993</v>
      </c>
      <c r="I139" s="45">
        <v>7.2</v>
      </c>
      <c r="J139" s="45">
        <v>6.7</v>
      </c>
      <c r="K139" s="45">
        <v>8.5</v>
      </c>
      <c r="L139" s="45">
        <v>9.9</v>
      </c>
      <c r="M139" s="45">
        <v>4.4000000000000004</v>
      </c>
      <c r="N139" s="45">
        <v>2</v>
      </c>
      <c r="O139" s="45">
        <v>2.8</v>
      </c>
      <c r="P139" s="43">
        <v>9.1999999999999993</v>
      </c>
    </row>
    <row r="140" spans="1:16">
      <c r="A140" s="37">
        <v>139</v>
      </c>
      <c r="B140" s="52" t="s">
        <v>130</v>
      </c>
      <c r="C140" s="42">
        <v>15.7</v>
      </c>
      <c r="D140" s="42">
        <v>12.4</v>
      </c>
      <c r="E140" s="42">
        <v>9.6</v>
      </c>
      <c r="F140" s="42">
        <v>10.6</v>
      </c>
      <c r="G140" s="42">
        <v>14</v>
      </c>
      <c r="H140" s="42">
        <v>9.8000000000000007</v>
      </c>
      <c r="I140" s="42">
        <v>9.6999999999999993</v>
      </c>
      <c r="J140" s="42">
        <v>6.9</v>
      </c>
      <c r="K140" s="42">
        <v>7.3</v>
      </c>
      <c r="L140" s="42">
        <v>11.3</v>
      </c>
      <c r="M140" s="42">
        <v>12.3</v>
      </c>
      <c r="N140" s="42">
        <v>9.3000000000000007</v>
      </c>
      <c r="O140" s="42">
        <v>4.5999999999999996</v>
      </c>
      <c r="P140" s="43">
        <v>12.4</v>
      </c>
    </row>
    <row r="141" spans="1:16">
      <c r="A141" s="37">
        <v>140</v>
      </c>
      <c r="B141" s="73" t="s">
        <v>131</v>
      </c>
      <c r="C141" s="45">
        <v>29.1</v>
      </c>
      <c r="D141" s="45">
        <v>25</v>
      </c>
      <c r="E141" s="45">
        <v>24.6</v>
      </c>
      <c r="F141" s="45">
        <v>27.9</v>
      </c>
      <c r="G141" s="45">
        <v>24.2</v>
      </c>
      <c r="H141" s="45">
        <v>36.799999999999997</v>
      </c>
      <c r="I141" s="45">
        <v>32</v>
      </c>
      <c r="J141" s="45">
        <v>19.2</v>
      </c>
      <c r="K141" s="45">
        <v>25.5</v>
      </c>
      <c r="L141" s="45">
        <v>29.8</v>
      </c>
      <c r="M141" s="45">
        <v>20.8</v>
      </c>
      <c r="N141" s="45">
        <v>23.4</v>
      </c>
      <c r="O141" s="45">
        <v>17.600000000000001</v>
      </c>
      <c r="P141" s="43">
        <v>28.2</v>
      </c>
    </row>
    <row r="142" spans="1:16">
      <c r="A142" s="37">
        <v>141</v>
      </c>
      <c r="B142" s="52" t="s">
        <v>132</v>
      </c>
      <c r="C142" s="42">
        <v>7.4</v>
      </c>
      <c r="D142" s="42">
        <v>7.9</v>
      </c>
      <c r="E142" s="42">
        <v>6.4</v>
      </c>
      <c r="F142" s="42">
        <v>11.6</v>
      </c>
      <c r="G142" s="42">
        <v>7.5</v>
      </c>
      <c r="H142" s="42">
        <v>6.3</v>
      </c>
      <c r="I142" s="42">
        <v>9.9</v>
      </c>
      <c r="J142" s="42">
        <v>5.5</v>
      </c>
      <c r="K142" s="42">
        <v>3.3</v>
      </c>
      <c r="L142" s="42">
        <v>5.4</v>
      </c>
      <c r="M142" s="42">
        <v>14</v>
      </c>
      <c r="N142" s="42">
        <v>5.3</v>
      </c>
      <c r="O142" s="42">
        <v>4.5</v>
      </c>
      <c r="P142" s="43">
        <v>7.3</v>
      </c>
    </row>
    <row r="143" spans="1:16">
      <c r="A143" s="37">
        <v>142</v>
      </c>
      <c r="B143" s="73" t="s">
        <v>133</v>
      </c>
      <c r="C143" s="45">
        <v>2.4</v>
      </c>
      <c r="D143" s="45">
        <v>5.9</v>
      </c>
      <c r="E143" s="45">
        <v>10.199999999999999</v>
      </c>
      <c r="F143" s="45">
        <v>12</v>
      </c>
      <c r="G143" s="45">
        <v>9.6999999999999993</v>
      </c>
      <c r="H143" s="45">
        <v>9.5</v>
      </c>
      <c r="I143" s="45">
        <v>12</v>
      </c>
      <c r="J143" s="45">
        <v>11.1</v>
      </c>
      <c r="K143" s="45">
        <v>7.8</v>
      </c>
      <c r="L143" s="45">
        <v>18.899999999999999</v>
      </c>
      <c r="M143" s="45">
        <v>2.2999999999999998</v>
      </c>
      <c r="N143" s="45">
        <v>5.7</v>
      </c>
      <c r="O143" s="45">
        <v>9.4</v>
      </c>
      <c r="P143" s="43">
        <v>8.5</v>
      </c>
    </row>
    <row r="144" spans="1:16">
      <c r="A144" s="37">
        <v>143</v>
      </c>
      <c r="B144" s="52" t="s">
        <v>134</v>
      </c>
      <c r="C144" s="42">
        <v>9.4</v>
      </c>
      <c r="D144" s="42">
        <v>8.4</v>
      </c>
      <c r="E144" s="42">
        <v>8.3000000000000007</v>
      </c>
      <c r="F144" s="42">
        <v>15</v>
      </c>
      <c r="G144" s="42">
        <v>12.2</v>
      </c>
      <c r="H144" s="42">
        <v>11.5</v>
      </c>
      <c r="I144" s="42">
        <v>14.5</v>
      </c>
      <c r="J144" s="42">
        <v>10.6</v>
      </c>
      <c r="K144" s="42">
        <v>11.4</v>
      </c>
      <c r="L144" s="42">
        <v>13.7</v>
      </c>
      <c r="M144" s="42">
        <v>16.3</v>
      </c>
      <c r="N144" s="42">
        <v>9.3000000000000007</v>
      </c>
      <c r="O144" s="42">
        <v>6.6</v>
      </c>
      <c r="P144" s="43">
        <v>11.3</v>
      </c>
    </row>
    <row r="145" spans="1:16">
      <c r="A145" s="37">
        <v>144</v>
      </c>
      <c r="B145" s="73" t="s">
        <v>135</v>
      </c>
      <c r="C145" s="45">
        <v>7.2</v>
      </c>
      <c r="D145" s="45">
        <v>7.5</v>
      </c>
      <c r="E145" s="45">
        <v>6.8</v>
      </c>
      <c r="F145" s="45">
        <v>13.9</v>
      </c>
      <c r="G145" s="45">
        <v>8.9</v>
      </c>
      <c r="H145" s="45">
        <v>12.4</v>
      </c>
      <c r="I145" s="45">
        <v>10.1</v>
      </c>
      <c r="J145" s="45">
        <v>13.8</v>
      </c>
      <c r="K145" s="45">
        <v>16.8</v>
      </c>
      <c r="L145" s="45">
        <v>13.4</v>
      </c>
      <c r="M145" s="45">
        <v>12.9</v>
      </c>
      <c r="N145" s="45">
        <v>13.8</v>
      </c>
      <c r="O145" s="45">
        <v>11.8</v>
      </c>
      <c r="P145" s="43">
        <v>9.6999999999999993</v>
      </c>
    </row>
    <row r="146" spans="1:16">
      <c r="A146" s="37">
        <v>145</v>
      </c>
      <c r="B146" s="52" t="s">
        <v>136</v>
      </c>
      <c r="C146" s="42">
        <v>2.2000000000000002</v>
      </c>
      <c r="D146" s="42">
        <v>2.4</v>
      </c>
      <c r="E146" s="42">
        <v>3</v>
      </c>
      <c r="F146" s="42">
        <v>5.8</v>
      </c>
      <c r="G146" s="42">
        <v>3.8</v>
      </c>
      <c r="H146" s="42">
        <v>2</v>
      </c>
      <c r="I146" s="42">
        <v>0.3</v>
      </c>
      <c r="J146" s="42">
        <v>2.5</v>
      </c>
      <c r="K146" s="42">
        <v>0.3</v>
      </c>
      <c r="L146" s="42">
        <v>0.8</v>
      </c>
      <c r="M146" s="42">
        <v>2.5</v>
      </c>
      <c r="N146" s="42">
        <v>0.6</v>
      </c>
      <c r="O146" s="42">
        <v>1.1000000000000001</v>
      </c>
      <c r="P146" s="43">
        <v>2.9</v>
      </c>
    </row>
    <row r="147" spans="1:16">
      <c r="A147" s="37">
        <v>146</v>
      </c>
      <c r="B147" s="71" t="s">
        <v>268</v>
      </c>
      <c r="C147" s="71"/>
      <c r="D147" s="71"/>
      <c r="E147" s="71"/>
      <c r="F147" s="71"/>
      <c r="G147" s="71"/>
      <c r="H147" s="71"/>
      <c r="I147" s="71"/>
      <c r="J147" s="71"/>
      <c r="K147" s="71"/>
      <c r="L147" s="71"/>
      <c r="M147" s="71"/>
      <c r="N147" s="71"/>
      <c r="O147" s="71"/>
      <c r="P147" s="71"/>
    </row>
    <row r="148" spans="1:16">
      <c r="A148" s="37">
        <v>147</v>
      </c>
      <c r="B148" s="40" t="s">
        <v>137</v>
      </c>
      <c r="C148" s="42">
        <v>27.6</v>
      </c>
      <c r="D148" s="42">
        <v>25.6</v>
      </c>
      <c r="E148" s="42">
        <v>29.7</v>
      </c>
      <c r="F148" s="42">
        <v>25.9</v>
      </c>
      <c r="G148" s="42">
        <v>26.8</v>
      </c>
      <c r="H148" s="42">
        <v>25.2</v>
      </c>
      <c r="I148" s="42">
        <v>37.700000000000003</v>
      </c>
      <c r="J148" s="42">
        <v>31.2</v>
      </c>
      <c r="K148" s="42">
        <v>23.1</v>
      </c>
      <c r="L148" s="42">
        <v>31</v>
      </c>
      <c r="M148" s="42">
        <v>20.2</v>
      </c>
      <c r="N148" s="42">
        <v>31.3</v>
      </c>
      <c r="O148" s="42">
        <v>47.4</v>
      </c>
      <c r="P148" s="43">
        <v>26.9</v>
      </c>
    </row>
    <row r="149" spans="1:16">
      <c r="A149" s="37">
        <v>148</v>
      </c>
      <c r="B149" s="47" t="s">
        <v>138</v>
      </c>
      <c r="C149" s="45">
        <v>32.6</v>
      </c>
      <c r="D149" s="45">
        <v>28.6</v>
      </c>
      <c r="E149" s="45">
        <v>33.9</v>
      </c>
      <c r="F149" s="45">
        <v>31.1</v>
      </c>
      <c r="G149" s="45">
        <v>27.6</v>
      </c>
      <c r="H149" s="45">
        <v>38.4</v>
      </c>
      <c r="I149" s="45">
        <v>26.8</v>
      </c>
      <c r="J149" s="45">
        <v>20.7</v>
      </c>
      <c r="K149" s="45">
        <v>20.3</v>
      </c>
      <c r="L149" s="45">
        <v>19.2</v>
      </c>
      <c r="M149" s="45">
        <v>28.7</v>
      </c>
      <c r="N149" s="45">
        <v>25.8</v>
      </c>
      <c r="O149" s="45">
        <v>22.4</v>
      </c>
      <c r="P149" s="43">
        <v>30.8</v>
      </c>
    </row>
    <row r="150" spans="1:16">
      <c r="A150" s="37">
        <v>149</v>
      </c>
      <c r="B150" s="40" t="s">
        <v>139</v>
      </c>
      <c r="C150" s="42">
        <v>9.8000000000000007</v>
      </c>
      <c r="D150" s="42">
        <v>11.9</v>
      </c>
      <c r="E150" s="42">
        <v>12.1</v>
      </c>
      <c r="F150" s="42">
        <v>9</v>
      </c>
      <c r="G150" s="42">
        <v>7.5</v>
      </c>
      <c r="H150" s="42">
        <v>3.1</v>
      </c>
      <c r="I150" s="42">
        <v>6.4</v>
      </c>
      <c r="J150" s="42">
        <v>8.6</v>
      </c>
      <c r="K150" s="42">
        <v>4.9000000000000004</v>
      </c>
      <c r="L150" s="42">
        <v>4.2</v>
      </c>
      <c r="M150" s="42">
        <v>22.2</v>
      </c>
      <c r="N150" s="42">
        <v>28.6</v>
      </c>
      <c r="O150" s="42">
        <v>34.9</v>
      </c>
      <c r="P150" s="43">
        <v>7.4</v>
      </c>
    </row>
    <row r="151" spans="1:16">
      <c r="A151" s="37">
        <v>150</v>
      </c>
      <c r="B151" s="47" t="s">
        <v>140</v>
      </c>
      <c r="C151" s="45">
        <v>5.6</v>
      </c>
      <c r="D151" s="45">
        <v>2.2999999999999998</v>
      </c>
      <c r="E151" s="45">
        <v>2.2000000000000002</v>
      </c>
      <c r="F151" s="45">
        <v>1.7</v>
      </c>
      <c r="G151" s="45">
        <v>3.1</v>
      </c>
      <c r="H151" s="45">
        <v>12</v>
      </c>
      <c r="I151" s="45">
        <v>2.4</v>
      </c>
      <c r="J151" s="45">
        <v>4.0999999999999996</v>
      </c>
      <c r="K151" s="45">
        <v>1.5</v>
      </c>
      <c r="L151" s="45">
        <v>3.2</v>
      </c>
      <c r="M151" s="45">
        <v>1.8</v>
      </c>
      <c r="N151" s="45">
        <v>3</v>
      </c>
      <c r="O151" s="45">
        <v>4.9000000000000004</v>
      </c>
      <c r="P151" s="43">
        <v>5.3</v>
      </c>
    </row>
    <row r="152" spans="1:16">
      <c r="A152" s="37">
        <v>151</v>
      </c>
      <c r="B152" s="40" t="s">
        <v>141</v>
      </c>
      <c r="C152" s="42">
        <v>11.4</v>
      </c>
      <c r="D152" s="42">
        <v>4.7</v>
      </c>
      <c r="E152" s="42">
        <v>2.7</v>
      </c>
      <c r="F152" s="42">
        <v>2.1</v>
      </c>
      <c r="G152" s="42">
        <v>4.5</v>
      </c>
      <c r="H152" s="42">
        <v>5.0999999999999996</v>
      </c>
      <c r="I152" s="42">
        <v>1.6</v>
      </c>
      <c r="J152" s="42">
        <v>2.8</v>
      </c>
      <c r="K152" s="42">
        <v>1.6</v>
      </c>
      <c r="L152" s="42">
        <v>2.9</v>
      </c>
      <c r="M152" s="42">
        <v>1.9</v>
      </c>
      <c r="N152" s="42">
        <v>2.7</v>
      </c>
      <c r="O152" s="42">
        <v>3.7</v>
      </c>
      <c r="P152" s="43">
        <v>5.3</v>
      </c>
    </row>
    <row r="153" spans="1:16">
      <c r="A153" s="37">
        <v>152</v>
      </c>
      <c r="B153" s="47" t="s">
        <v>142</v>
      </c>
      <c r="C153" s="45">
        <v>1.9</v>
      </c>
      <c r="D153" s="45">
        <v>2</v>
      </c>
      <c r="E153" s="45">
        <v>2.2000000000000002</v>
      </c>
      <c r="F153" s="45">
        <v>1</v>
      </c>
      <c r="G153" s="45">
        <v>4.2</v>
      </c>
      <c r="H153" s="45">
        <v>10.9</v>
      </c>
      <c r="I153" s="45">
        <v>3.2</v>
      </c>
      <c r="J153" s="45">
        <v>0.2</v>
      </c>
      <c r="K153" s="45">
        <v>0</v>
      </c>
      <c r="L153" s="45">
        <v>0.3</v>
      </c>
      <c r="M153" s="45">
        <v>1</v>
      </c>
      <c r="N153" s="45">
        <v>1.1000000000000001</v>
      </c>
      <c r="O153" s="45">
        <v>3.9</v>
      </c>
      <c r="P153" s="43">
        <v>4.8</v>
      </c>
    </row>
    <row r="154" spans="1:16">
      <c r="A154" s="37">
        <v>153</v>
      </c>
      <c r="B154" s="40" t="s">
        <v>143</v>
      </c>
      <c r="C154" s="42">
        <v>2.6</v>
      </c>
      <c r="D154" s="42">
        <v>1.3</v>
      </c>
      <c r="E154" s="42">
        <v>1.2</v>
      </c>
      <c r="F154" s="42">
        <v>0.8</v>
      </c>
      <c r="G154" s="42">
        <v>3.6</v>
      </c>
      <c r="H154" s="42">
        <v>1.8</v>
      </c>
      <c r="I154" s="42">
        <v>0.2</v>
      </c>
      <c r="J154" s="42">
        <v>0.7</v>
      </c>
      <c r="K154" s="42">
        <v>0</v>
      </c>
      <c r="L154" s="42">
        <v>0.4</v>
      </c>
      <c r="M154" s="42">
        <v>0.4</v>
      </c>
      <c r="N154" s="42">
        <v>0.5</v>
      </c>
      <c r="O154" s="42">
        <v>0.9</v>
      </c>
      <c r="P154" s="43">
        <v>2.4</v>
      </c>
    </row>
    <row r="155" spans="1:16">
      <c r="A155" s="37">
        <v>154</v>
      </c>
      <c r="B155" s="47" t="s">
        <v>144</v>
      </c>
      <c r="C155" s="45">
        <v>5.8</v>
      </c>
      <c r="D155" s="45">
        <v>2.8</v>
      </c>
      <c r="E155" s="45">
        <v>2.4</v>
      </c>
      <c r="F155" s="45">
        <v>2</v>
      </c>
      <c r="G155" s="45">
        <v>4.8</v>
      </c>
      <c r="H155" s="45">
        <v>3.9</v>
      </c>
      <c r="I155" s="45">
        <v>1.2</v>
      </c>
      <c r="J155" s="45">
        <v>4.3</v>
      </c>
      <c r="K155" s="45">
        <v>2.2000000000000002</v>
      </c>
      <c r="L155" s="45">
        <v>3.3</v>
      </c>
      <c r="M155" s="45">
        <v>2.2000000000000002</v>
      </c>
      <c r="N155" s="45">
        <v>8.6</v>
      </c>
      <c r="O155" s="45">
        <v>2.2999999999999998</v>
      </c>
      <c r="P155" s="43">
        <v>4.2</v>
      </c>
    </row>
    <row r="156" spans="1:16">
      <c r="A156" s="37">
        <v>155</v>
      </c>
      <c r="B156" s="40" t="s">
        <v>145</v>
      </c>
      <c r="C156" s="42">
        <v>1.1000000000000001</v>
      </c>
      <c r="D156" s="42">
        <v>6.1</v>
      </c>
      <c r="E156" s="42">
        <v>0.5</v>
      </c>
      <c r="F156" s="42">
        <v>1.2</v>
      </c>
      <c r="G156" s="42">
        <v>4.0999999999999996</v>
      </c>
      <c r="H156" s="42">
        <v>2.6</v>
      </c>
      <c r="I156" s="42">
        <v>5</v>
      </c>
      <c r="J156" s="42">
        <v>4.9000000000000004</v>
      </c>
      <c r="K156" s="42">
        <v>4.9000000000000004</v>
      </c>
      <c r="L156" s="42">
        <v>1.8</v>
      </c>
      <c r="M156" s="42">
        <v>0.1</v>
      </c>
      <c r="N156" s="42">
        <v>4.9000000000000004</v>
      </c>
      <c r="O156" s="42">
        <v>4.5</v>
      </c>
      <c r="P156" s="43">
        <v>3.4</v>
      </c>
    </row>
    <row r="157" spans="1:16">
      <c r="A157" s="37">
        <v>156</v>
      </c>
      <c r="B157" s="71" t="s">
        <v>269</v>
      </c>
      <c r="C157" s="71"/>
      <c r="D157" s="71"/>
      <c r="E157" s="71"/>
      <c r="F157" s="71"/>
      <c r="G157" s="71"/>
      <c r="H157" s="71"/>
      <c r="I157" s="71"/>
      <c r="J157" s="71"/>
      <c r="K157" s="71"/>
      <c r="L157" s="71"/>
      <c r="M157" s="71"/>
      <c r="N157" s="71"/>
      <c r="O157" s="71"/>
      <c r="P157" s="71"/>
    </row>
    <row r="158" spans="1:16">
      <c r="A158" s="37">
        <v>157</v>
      </c>
      <c r="B158" s="40" t="s">
        <v>146</v>
      </c>
      <c r="C158" s="42">
        <v>56.8</v>
      </c>
      <c r="D158" s="42">
        <v>44.9</v>
      </c>
      <c r="E158" s="42">
        <v>43</v>
      </c>
      <c r="F158" s="42">
        <v>50.1</v>
      </c>
      <c r="G158" s="42">
        <v>55.1</v>
      </c>
      <c r="H158" s="42">
        <v>62.5</v>
      </c>
      <c r="I158" s="42">
        <v>54.8</v>
      </c>
      <c r="J158" s="42">
        <v>62.6</v>
      </c>
      <c r="K158" s="42">
        <v>46.9</v>
      </c>
      <c r="L158" s="42">
        <v>58.7</v>
      </c>
      <c r="M158" s="42">
        <v>51.7</v>
      </c>
      <c r="N158" s="42">
        <v>49.5</v>
      </c>
      <c r="O158" s="42">
        <v>53</v>
      </c>
      <c r="P158" s="43">
        <v>55.6</v>
      </c>
    </row>
    <row r="159" spans="1:16">
      <c r="A159" s="37">
        <v>158</v>
      </c>
      <c r="B159" s="44" t="s">
        <v>147</v>
      </c>
      <c r="C159" s="45">
        <v>10.9</v>
      </c>
      <c r="D159" s="45">
        <v>4.8</v>
      </c>
      <c r="E159" s="45">
        <v>3.2</v>
      </c>
      <c r="F159" s="45">
        <v>4</v>
      </c>
      <c r="G159" s="45">
        <v>5.4</v>
      </c>
      <c r="H159" s="45">
        <v>11</v>
      </c>
      <c r="I159" s="45">
        <v>2.4</v>
      </c>
      <c r="J159" s="45">
        <v>13.4</v>
      </c>
      <c r="K159" s="45">
        <v>0.8</v>
      </c>
      <c r="L159" s="45">
        <v>7.2</v>
      </c>
      <c r="M159" s="45">
        <v>9.9</v>
      </c>
      <c r="N159" s="45">
        <v>6.8</v>
      </c>
      <c r="O159" s="45">
        <v>9.6999999999999993</v>
      </c>
      <c r="P159" s="43">
        <v>7.4</v>
      </c>
    </row>
    <row r="160" spans="1:16">
      <c r="A160" s="37">
        <v>159</v>
      </c>
      <c r="B160" s="46" t="s">
        <v>148</v>
      </c>
      <c r="C160" s="42">
        <v>10.4</v>
      </c>
      <c r="D160" s="42">
        <v>4.7</v>
      </c>
      <c r="E160" s="42">
        <v>3.6</v>
      </c>
      <c r="F160" s="42">
        <v>3.7</v>
      </c>
      <c r="G160" s="42">
        <v>6.8</v>
      </c>
      <c r="H160" s="42">
        <v>7.8</v>
      </c>
      <c r="I160" s="42">
        <v>0.4</v>
      </c>
      <c r="J160" s="42">
        <v>4.5999999999999996</v>
      </c>
      <c r="K160" s="42">
        <v>0.5</v>
      </c>
      <c r="L160" s="42">
        <v>2.5</v>
      </c>
      <c r="M160" s="42">
        <v>3.3</v>
      </c>
      <c r="N160" s="42">
        <v>5.5</v>
      </c>
      <c r="O160" s="42">
        <v>21.9</v>
      </c>
      <c r="P160" s="43">
        <v>6.8</v>
      </c>
    </row>
    <row r="161" spans="1:16">
      <c r="A161" s="37">
        <v>160</v>
      </c>
      <c r="B161" s="47" t="s">
        <v>149</v>
      </c>
      <c r="C161" s="45">
        <v>17.8</v>
      </c>
      <c r="D161" s="45">
        <v>19.600000000000001</v>
      </c>
      <c r="E161" s="45">
        <v>13.4</v>
      </c>
      <c r="F161" s="45">
        <v>17.3</v>
      </c>
      <c r="G161" s="45">
        <v>16.5</v>
      </c>
      <c r="H161" s="45">
        <v>15.3</v>
      </c>
      <c r="I161" s="45">
        <v>20.399999999999999</v>
      </c>
      <c r="J161" s="45">
        <v>19.399999999999999</v>
      </c>
      <c r="K161" s="45">
        <v>20</v>
      </c>
      <c r="L161" s="45">
        <v>15.3</v>
      </c>
      <c r="M161" s="45">
        <v>20.399999999999999</v>
      </c>
      <c r="N161" s="45">
        <v>15.8</v>
      </c>
      <c r="O161" s="45">
        <v>8.6999999999999993</v>
      </c>
      <c r="P161" s="43">
        <v>16.8</v>
      </c>
    </row>
    <row r="162" spans="1:16">
      <c r="A162" s="37">
        <v>161</v>
      </c>
      <c r="B162" s="46" t="s">
        <v>150</v>
      </c>
      <c r="C162" s="42">
        <v>1.5</v>
      </c>
      <c r="D162" s="42">
        <v>3</v>
      </c>
      <c r="E162" s="42">
        <v>1.9</v>
      </c>
      <c r="F162" s="42">
        <v>2.1</v>
      </c>
      <c r="G162" s="42">
        <v>1.8</v>
      </c>
      <c r="H162" s="42">
        <v>1.9</v>
      </c>
      <c r="I162" s="42">
        <v>4.2</v>
      </c>
      <c r="J162" s="42">
        <v>2.2000000000000002</v>
      </c>
      <c r="K162" s="42">
        <v>8.9</v>
      </c>
      <c r="L162" s="42">
        <v>3.2</v>
      </c>
      <c r="M162" s="42">
        <v>1.3</v>
      </c>
      <c r="N162" s="42">
        <v>3</v>
      </c>
      <c r="O162" s="42">
        <v>1.9</v>
      </c>
      <c r="P162" s="43">
        <v>2</v>
      </c>
    </row>
    <row r="163" spans="1:16">
      <c r="A163" s="37">
        <v>162</v>
      </c>
      <c r="B163" s="44" t="s">
        <v>151</v>
      </c>
      <c r="C163" s="45">
        <v>3.1</v>
      </c>
      <c r="D163" s="45">
        <v>1.3</v>
      </c>
      <c r="E163" s="45">
        <v>0.7</v>
      </c>
      <c r="F163" s="45">
        <v>0.3</v>
      </c>
      <c r="G163" s="45">
        <v>2.6</v>
      </c>
      <c r="H163" s="45">
        <v>0.9</v>
      </c>
      <c r="I163" s="45">
        <v>6.6</v>
      </c>
      <c r="J163" s="45">
        <v>3.6</v>
      </c>
      <c r="K163" s="45">
        <v>7.6</v>
      </c>
      <c r="L163" s="45">
        <v>0.1</v>
      </c>
      <c r="M163" s="45">
        <v>0.8</v>
      </c>
      <c r="N163" s="45">
        <v>0.4</v>
      </c>
      <c r="O163" s="45">
        <v>2.1</v>
      </c>
      <c r="P163" s="43">
        <v>2.1</v>
      </c>
    </row>
    <row r="164" spans="1:16">
      <c r="A164" s="37">
        <v>163</v>
      </c>
      <c r="B164" s="46" t="s">
        <v>152</v>
      </c>
      <c r="C164" s="42">
        <v>3.1</v>
      </c>
      <c r="D164" s="42">
        <v>1.8</v>
      </c>
      <c r="E164" s="42">
        <v>1.7</v>
      </c>
      <c r="F164" s="42">
        <v>2.2000000000000002</v>
      </c>
      <c r="G164" s="42">
        <v>2.4</v>
      </c>
      <c r="H164" s="42">
        <v>6.2</v>
      </c>
      <c r="I164" s="42">
        <v>7.1</v>
      </c>
      <c r="J164" s="42">
        <v>5.9</v>
      </c>
      <c r="K164" s="42">
        <v>7.7</v>
      </c>
      <c r="L164" s="42">
        <v>5</v>
      </c>
      <c r="M164" s="42">
        <v>3.4</v>
      </c>
      <c r="N164" s="42">
        <v>5.3</v>
      </c>
      <c r="O164" s="42">
        <v>0.9</v>
      </c>
      <c r="P164" s="43">
        <v>3.5</v>
      </c>
    </row>
    <row r="165" spans="1:16">
      <c r="A165" s="37">
        <v>164</v>
      </c>
      <c r="B165" s="44" t="s">
        <v>153</v>
      </c>
      <c r="C165" s="45">
        <v>15.7</v>
      </c>
      <c r="D165" s="45">
        <v>14.8</v>
      </c>
      <c r="E165" s="45">
        <v>10.8</v>
      </c>
      <c r="F165" s="45">
        <v>15</v>
      </c>
      <c r="G165" s="45">
        <v>15.1</v>
      </c>
      <c r="H165" s="45">
        <v>13.5</v>
      </c>
      <c r="I165" s="45">
        <v>9.6</v>
      </c>
      <c r="J165" s="45">
        <v>7.8</v>
      </c>
      <c r="K165" s="45">
        <v>6.3</v>
      </c>
      <c r="L165" s="45">
        <v>7</v>
      </c>
      <c r="M165" s="45">
        <v>17.600000000000001</v>
      </c>
      <c r="N165" s="45">
        <v>13.9</v>
      </c>
      <c r="O165" s="45">
        <v>5.3</v>
      </c>
      <c r="P165" s="43">
        <v>14.1</v>
      </c>
    </row>
    <row r="166" spans="1:16">
      <c r="A166" s="37">
        <v>165</v>
      </c>
      <c r="B166" s="46" t="s">
        <v>154</v>
      </c>
      <c r="C166" s="42">
        <v>4.0999999999999996</v>
      </c>
      <c r="D166" s="42">
        <v>2.2999999999999998</v>
      </c>
      <c r="E166" s="42">
        <v>1.4</v>
      </c>
      <c r="F166" s="42">
        <v>3.3</v>
      </c>
      <c r="G166" s="42">
        <v>2.5</v>
      </c>
      <c r="H166" s="42">
        <v>3.5</v>
      </c>
      <c r="I166" s="42">
        <v>1.1000000000000001</v>
      </c>
      <c r="J166" s="42">
        <v>2.1</v>
      </c>
      <c r="K166" s="42">
        <v>1.8</v>
      </c>
      <c r="L166" s="42">
        <v>2.2999999999999998</v>
      </c>
      <c r="M166" s="42">
        <v>3.5</v>
      </c>
      <c r="N166" s="42">
        <v>0.8</v>
      </c>
      <c r="O166" s="42">
        <v>0.5</v>
      </c>
      <c r="P166" s="43">
        <v>2.9</v>
      </c>
    </row>
    <row r="167" spans="1:16">
      <c r="A167" s="37">
        <v>166</v>
      </c>
      <c r="B167" s="44" t="s">
        <v>155</v>
      </c>
      <c r="C167" s="45">
        <v>2</v>
      </c>
      <c r="D167" s="45">
        <v>2.2999999999999998</v>
      </c>
      <c r="E167" s="45">
        <v>0.5</v>
      </c>
      <c r="F167" s="45">
        <v>0.8</v>
      </c>
      <c r="G167" s="45">
        <v>2.8</v>
      </c>
      <c r="H167" s="45">
        <v>1.4</v>
      </c>
      <c r="I167" s="45">
        <v>6.2</v>
      </c>
      <c r="J167" s="45">
        <v>8.9</v>
      </c>
      <c r="K167" s="45">
        <v>9.9</v>
      </c>
      <c r="L167" s="45">
        <v>3.2</v>
      </c>
      <c r="M167" s="45">
        <v>0.5</v>
      </c>
      <c r="N167" s="45">
        <v>3</v>
      </c>
      <c r="O167" s="45">
        <v>2.2000000000000002</v>
      </c>
      <c r="P167" s="43">
        <v>2.4</v>
      </c>
    </row>
    <row r="168" spans="1:16">
      <c r="A168" s="37">
        <v>167</v>
      </c>
      <c r="B168" s="46" t="s">
        <v>156</v>
      </c>
      <c r="C168" s="42">
        <v>1.7</v>
      </c>
      <c r="D168" s="42">
        <v>2.4</v>
      </c>
      <c r="E168" s="42">
        <v>2.8</v>
      </c>
      <c r="F168" s="42">
        <v>0.4</v>
      </c>
      <c r="G168" s="42">
        <v>0.7</v>
      </c>
      <c r="H168" s="42">
        <v>0.4</v>
      </c>
      <c r="I168" s="42">
        <v>1.3</v>
      </c>
      <c r="J168" s="42">
        <v>1.2</v>
      </c>
      <c r="K168" s="42">
        <v>3.5</v>
      </c>
      <c r="L168" s="42">
        <v>0</v>
      </c>
      <c r="M168" s="42">
        <v>1.8</v>
      </c>
      <c r="N168" s="42">
        <v>4.8</v>
      </c>
      <c r="O168" s="42">
        <v>1.8</v>
      </c>
      <c r="P168" s="43">
        <v>1</v>
      </c>
    </row>
    <row r="169" spans="1:16">
      <c r="A169" s="37">
        <v>168</v>
      </c>
      <c r="B169" s="48" t="s">
        <v>157</v>
      </c>
      <c r="C169" s="45">
        <v>0.8</v>
      </c>
      <c r="D169" s="45">
        <v>0.5</v>
      </c>
      <c r="E169" s="45">
        <v>0.5</v>
      </c>
      <c r="F169" s="45">
        <v>0.1</v>
      </c>
      <c r="G169" s="45">
        <v>0.5</v>
      </c>
      <c r="H169" s="45">
        <v>0.3</v>
      </c>
      <c r="I169" s="45">
        <v>0.5</v>
      </c>
      <c r="J169" s="45">
        <v>0</v>
      </c>
      <c r="K169" s="45">
        <v>1.5</v>
      </c>
      <c r="L169" s="45">
        <v>0</v>
      </c>
      <c r="M169" s="45">
        <v>0</v>
      </c>
      <c r="N169" s="45">
        <v>0</v>
      </c>
      <c r="O169" s="45">
        <v>1.1000000000000001</v>
      </c>
      <c r="P169" s="43">
        <v>0.4</v>
      </c>
    </row>
    <row r="170" spans="1:16">
      <c r="A170" s="37">
        <v>169</v>
      </c>
      <c r="B170" s="71" t="s">
        <v>270</v>
      </c>
      <c r="C170" s="71"/>
      <c r="D170" s="71"/>
      <c r="E170" s="71"/>
      <c r="F170" s="71"/>
      <c r="G170" s="71"/>
      <c r="H170" s="71"/>
      <c r="I170" s="71"/>
      <c r="J170" s="71"/>
      <c r="K170" s="71"/>
      <c r="L170" s="71"/>
      <c r="M170" s="71"/>
      <c r="N170" s="71"/>
      <c r="O170" s="71"/>
      <c r="P170" s="71"/>
    </row>
    <row r="171" spans="1:16">
      <c r="A171" s="37">
        <v>170</v>
      </c>
      <c r="B171" s="47" t="s">
        <v>158</v>
      </c>
      <c r="C171" s="45">
        <v>81.099999999999994</v>
      </c>
      <c r="D171" s="45">
        <v>81.400000000000006</v>
      </c>
      <c r="E171" s="45">
        <v>83.5</v>
      </c>
      <c r="F171" s="45">
        <v>81.400000000000006</v>
      </c>
      <c r="G171" s="45">
        <v>79.599999999999994</v>
      </c>
      <c r="H171" s="45">
        <v>81.099999999999994</v>
      </c>
      <c r="I171" s="45">
        <v>80.2</v>
      </c>
      <c r="J171" s="45">
        <v>81.400000000000006</v>
      </c>
      <c r="K171" s="45">
        <v>82.5</v>
      </c>
      <c r="L171" s="45">
        <v>83.8</v>
      </c>
      <c r="M171" s="45">
        <v>87.1</v>
      </c>
      <c r="N171" s="45">
        <v>86.8</v>
      </c>
      <c r="O171" s="45">
        <v>74.3</v>
      </c>
      <c r="P171" s="43">
        <v>80.7</v>
      </c>
    </row>
    <row r="172" spans="1:16">
      <c r="A172" s="37">
        <v>171</v>
      </c>
      <c r="B172" s="46" t="s">
        <v>159</v>
      </c>
      <c r="C172" s="42">
        <v>13.8</v>
      </c>
      <c r="D172" s="42">
        <v>15.9</v>
      </c>
      <c r="E172" s="42">
        <v>16.399999999999999</v>
      </c>
      <c r="F172" s="42">
        <v>16</v>
      </c>
      <c r="G172" s="42">
        <v>13.4</v>
      </c>
      <c r="H172" s="42">
        <v>17.2</v>
      </c>
      <c r="I172" s="42">
        <v>17.100000000000001</v>
      </c>
      <c r="J172" s="42">
        <v>15</v>
      </c>
      <c r="K172" s="42">
        <v>25</v>
      </c>
      <c r="L172" s="42">
        <v>13.4</v>
      </c>
      <c r="M172" s="42">
        <v>15.7</v>
      </c>
      <c r="N172" s="42">
        <v>23.1</v>
      </c>
      <c r="O172" s="42">
        <v>13.9</v>
      </c>
      <c r="P172" s="43">
        <v>15</v>
      </c>
    </row>
    <row r="173" spans="1:16">
      <c r="A173" s="37">
        <v>172</v>
      </c>
      <c r="B173" s="71" t="s">
        <v>271</v>
      </c>
      <c r="C173" s="71"/>
      <c r="D173" s="71"/>
      <c r="E173" s="71"/>
      <c r="F173" s="71"/>
      <c r="G173" s="71"/>
      <c r="H173" s="71"/>
      <c r="I173" s="71"/>
      <c r="J173" s="71"/>
      <c r="K173" s="71"/>
      <c r="L173" s="71"/>
      <c r="M173" s="71"/>
      <c r="N173" s="71"/>
      <c r="O173" s="71"/>
      <c r="P173" s="71"/>
    </row>
    <row r="174" spans="1:16" ht="22.5">
      <c r="A174" s="37">
        <v>173</v>
      </c>
      <c r="B174" s="40" t="s">
        <v>160</v>
      </c>
      <c r="C174" s="42">
        <v>87.1</v>
      </c>
      <c r="D174" s="42">
        <v>84.3</v>
      </c>
      <c r="E174" s="42">
        <v>80.8</v>
      </c>
      <c r="F174" s="42">
        <v>85.6</v>
      </c>
      <c r="G174" s="42">
        <v>83</v>
      </c>
      <c r="H174" s="42">
        <v>86.3</v>
      </c>
      <c r="I174" s="42">
        <v>85.3</v>
      </c>
      <c r="J174" s="42">
        <v>83.7</v>
      </c>
      <c r="K174" s="42">
        <v>91.1</v>
      </c>
      <c r="L174" s="42">
        <v>87.1</v>
      </c>
      <c r="M174" s="42">
        <v>84.9</v>
      </c>
      <c r="N174" s="42">
        <v>80.3</v>
      </c>
      <c r="O174" s="42">
        <v>77.8</v>
      </c>
      <c r="P174" s="43">
        <v>84.6</v>
      </c>
    </row>
    <row r="175" spans="1:16">
      <c r="A175" s="37">
        <v>174</v>
      </c>
      <c r="B175" s="44" t="s">
        <v>161</v>
      </c>
      <c r="C175" s="45">
        <v>78.099999999999994</v>
      </c>
      <c r="D175" s="45">
        <v>73.5</v>
      </c>
      <c r="E175" s="45">
        <v>71.8</v>
      </c>
      <c r="F175" s="45">
        <v>77.3</v>
      </c>
      <c r="G175" s="45">
        <v>72</v>
      </c>
      <c r="H175" s="45">
        <v>76.8</v>
      </c>
      <c r="I175" s="45">
        <v>77</v>
      </c>
      <c r="J175" s="45">
        <v>77.2</v>
      </c>
      <c r="K175" s="45">
        <v>74.5</v>
      </c>
      <c r="L175" s="45">
        <v>81</v>
      </c>
      <c r="M175" s="45">
        <v>71.5</v>
      </c>
      <c r="N175" s="45">
        <v>69.8</v>
      </c>
      <c r="O175" s="45">
        <v>65.7</v>
      </c>
      <c r="P175" s="43">
        <v>74.7</v>
      </c>
    </row>
    <row r="176" spans="1:16" ht="22.5">
      <c r="A176" s="37">
        <v>175</v>
      </c>
      <c r="B176" s="46" t="s">
        <v>272</v>
      </c>
      <c r="C176" s="42">
        <v>0.9</v>
      </c>
      <c r="D176" s="42">
        <v>2.4</v>
      </c>
      <c r="E176" s="42">
        <v>1.9</v>
      </c>
      <c r="F176" s="42">
        <v>1.4</v>
      </c>
      <c r="G176" s="42">
        <v>3.5</v>
      </c>
      <c r="H176" s="42">
        <v>3.2</v>
      </c>
      <c r="I176" s="42">
        <v>1</v>
      </c>
      <c r="J176" s="42">
        <v>5.7</v>
      </c>
      <c r="K176" s="42">
        <v>6.4</v>
      </c>
      <c r="L176" s="42">
        <v>0.5</v>
      </c>
      <c r="M176" s="42">
        <v>1.2</v>
      </c>
      <c r="N176" s="42">
        <v>0.8</v>
      </c>
      <c r="O176" s="42">
        <v>3.8</v>
      </c>
      <c r="P176" s="43">
        <v>2.8</v>
      </c>
    </row>
    <row r="177" spans="1:16">
      <c r="A177" s="37">
        <v>176</v>
      </c>
      <c r="B177" s="44" t="s">
        <v>162</v>
      </c>
      <c r="C177" s="45">
        <v>3.1</v>
      </c>
      <c r="D177" s="45">
        <v>4.5999999999999996</v>
      </c>
      <c r="E177" s="45">
        <v>3.6</v>
      </c>
      <c r="F177" s="45">
        <v>2.7</v>
      </c>
      <c r="G177" s="45">
        <v>2.6</v>
      </c>
      <c r="H177" s="45">
        <v>1.4</v>
      </c>
      <c r="I177" s="45">
        <v>1.3</v>
      </c>
      <c r="J177" s="45">
        <v>0.8</v>
      </c>
      <c r="K177" s="45">
        <v>1.4</v>
      </c>
      <c r="L177" s="45">
        <v>4.7</v>
      </c>
      <c r="M177" s="45">
        <v>6.7</v>
      </c>
      <c r="N177" s="45">
        <v>3.2</v>
      </c>
      <c r="O177" s="45">
        <v>13.3</v>
      </c>
      <c r="P177" s="43">
        <v>2.6</v>
      </c>
    </row>
    <row r="178" spans="1:16">
      <c r="A178" s="37">
        <v>177</v>
      </c>
      <c r="B178" s="46" t="s">
        <v>163</v>
      </c>
      <c r="C178" s="42">
        <v>21.7</v>
      </c>
      <c r="D178" s="42">
        <v>15.9</v>
      </c>
      <c r="E178" s="42">
        <v>13.3</v>
      </c>
      <c r="F178" s="42">
        <v>17.8</v>
      </c>
      <c r="G178" s="42">
        <v>13.1</v>
      </c>
      <c r="H178" s="42">
        <v>14.4</v>
      </c>
      <c r="I178" s="42">
        <v>11.9</v>
      </c>
      <c r="J178" s="42">
        <v>12.7</v>
      </c>
      <c r="K178" s="42">
        <v>10.4</v>
      </c>
      <c r="L178" s="42">
        <v>17.600000000000001</v>
      </c>
      <c r="M178" s="42">
        <v>23.7</v>
      </c>
      <c r="N178" s="42">
        <v>11.4</v>
      </c>
      <c r="O178" s="42">
        <v>20.399999999999999</v>
      </c>
      <c r="P178" s="43">
        <v>15</v>
      </c>
    </row>
    <row r="179" spans="1:16">
      <c r="A179" s="37">
        <v>178</v>
      </c>
      <c r="B179" s="44" t="s">
        <v>164</v>
      </c>
      <c r="C179" s="45">
        <v>31.1</v>
      </c>
      <c r="D179" s="45">
        <v>29.9</v>
      </c>
      <c r="E179" s="45">
        <v>30.3</v>
      </c>
      <c r="F179" s="45">
        <v>34.5</v>
      </c>
      <c r="G179" s="45">
        <v>21.8</v>
      </c>
      <c r="H179" s="45">
        <v>15.9</v>
      </c>
      <c r="I179" s="45">
        <v>20.100000000000001</v>
      </c>
      <c r="J179" s="45">
        <v>27.5</v>
      </c>
      <c r="K179" s="45">
        <v>21.4</v>
      </c>
      <c r="L179" s="45">
        <v>24.8</v>
      </c>
      <c r="M179" s="45">
        <v>40.299999999999997</v>
      </c>
      <c r="N179" s="45">
        <v>21.6</v>
      </c>
      <c r="O179" s="45">
        <v>13.8</v>
      </c>
      <c r="P179" s="43">
        <v>23.4</v>
      </c>
    </row>
    <row r="180" spans="1:16">
      <c r="A180" s="37">
        <v>179</v>
      </c>
      <c r="B180" s="46" t="s">
        <v>165</v>
      </c>
      <c r="C180" s="42">
        <v>47.2</v>
      </c>
      <c r="D180" s="42">
        <v>39.4</v>
      </c>
      <c r="E180" s="42">
        <v>43.6</v>
      </c>
      <c r="F180" s="42">
        <v>43.8</v>
      </c>
      <c r="G180" s="42">
        <v>40.6</v>
      </c>
      <c r="H180" s="42">
        <v>40.1</v>
      </c>
      <c r="I180" s="42">
        <v>52.8</v>
      </c>
      <c r="J180" s="42">
        <v>45</v>
      </c>
      <c r="K180" s="42">
        <v>49.1</v>
      </c>
      <c r="L180" s="42">
        <v>49.8</v>
      </c>
      <c r="M180" s="42">
        <v>42.8</v>
      </c>
      <c r="N180" s="42">
        <v>42.3</v>
      </c>
      <c r="O180" s="42">
        <v>41.8</v>
      </c>
      <c r="P180" s="43">
        <v>42</v>
      </c>
    </row>
    <row r="181" spans="1:16">
      <c r="A181" s="37">
        <v>180</v>
      </c>
      <c r="B181" s="44" t="s">
        <v>166</v>
      </c>
      <c r="C181" s="45">
        <v>62.3</v>
      </c>
      <c r="D181" s="45">
        <v>56.3</v>
      </c>
      <c r="E181" s="45">
        <v>48.1</v>
      </c>
      <c r="F181" s="45">
        <v>48.9</v>
      </c>
      <c r="G181" s="45">
        <v>55.7</v>
      </c>
      <c r="H181" s="45">
        <v>62.8</v>
      </c>
      <c r="I181" s="45">
        <v>64</v>
      </c>
      <c r="J181" s="45">
        <v>59.8</v>
      </c>
      <c r="K181" s="45">
        <v>56.4</v>
      </c>
      <c r="L181" s="45">
        <v>61.6</v>
      </c>
      <c r="M181" s="45">
        <v>56.7</v>
      </c>
      <c r="N181" s="45">
        <v>53.2</v>
      </c>
      <c r="O181" s="45">
        <v>60</v>
      </c>
      <c r="P181" s="43">
        <v>58.2</v>
      </c>
    </row>
    <row r="182" spans="1:16" ht="22.5">
      <c r="A182" s="37">
        <v>181</v>
      </c>
      <c r="B182" s="40" t="s">
        <v>167</v>
      </c>
      <c r="C182" s="42">
        <v>18.899999999999999</v>
      </c>
      <c r="D182" s="42">
        <v>15.3</v>
      </c>
      <c r="E182" s="42">
        <v>11.8</v>
      </c>
      <c r="F182" s="42">
        <v>11.5</v>
      </c>
      <c r="G182" s="42">
        <v>16.5</v>
      </c>
      <c r="H182" s="42">
        <v>16.100000000000001</v>
      </c>
      <c r="I182" s="42">
        <v>12.8</v>
      </c>
      <c r="J182" s="42">
        <v>11.1</v>
      </c>
      <c r="K182" s="42">
        <v>13.6</v>
      </c>
      <c r="L182" s="42">
        <v>10.7</v>
      </c>
      <c r="M182" s="42">
        <v>24.2</v>
      </c>
      <c r="N182" s="42">
        <v>18.5</v>
      </c>
      <c r="O182" s="42">
        <v>7.7</v>
      </c>
      <c r="P182" s="43">
        <v>15.9</v>
      </c>
    </row>
    <row r="183" spans="1:16">
      <c r="A183" s="37">
        <v>182</v>
      </c>
      <c r="B183" s="71" t="s">
        <v>273</v>
      </c>
      <c r="C183" s="71"/>
      <c r="D183" s="71"/>
      <c r="E183" s="71"/>
      <c r="F183" s="71"/>
      <c r="G183" s="71"/>
      <c r="H183" s="71"/>
      <c r="I183" s="71"/>
      <c r="J183" s="71"/>
      <c r="K183" s="71"/>
      <c r="L183" s="71"/>
      <c r="M183" s="71"/>
      <c r="N183" s="71"/>
      <c r="O183" s="71"/>
      <c r="P183" s="71"/>
    </row>
    <row r="184" spans="1:16">
      <c r="A184" s="37">
        <v>183</v>
      </c>
      <c r="B184" s="40" t="s">
        <v>168</v>
      </c>
      <c r="C184" s="42">
        <v>87.9</v>
      </c>
      <c r="D184" s="42">
        <v>87.4</v>
      </c>
      <c r="E184" s="42">
        <v>89.2</v>
      </c>
      <c r="F184" s="42">
        <v>91.6</v>
      </c>
      <c r="G184" s="42">
        <v>86.8</v>
      </c>
      <c r="H184" s="42">
        <v>93.5</v>
      </c>
      <c r="I184" s="42">
        <v>86.2</v>
      </c>
      <c r="J184" s="42">
        <v>88.2</v>
      </c>
      <c r="K184" s="42">
        <v>90.4</v>
      </c>
      <c r="L184" s="42">
        <v>85.9</v>
      </c>
      <c r="M184" s="42">
        <v>92.6</v>
      </c>
      <c r="N184" s="42">
        <v>78.7</v>
      </c>
      <c r="O184" s="42">
        <v>75.099999999999994</v>
      </c>
      <c r="P184" s="43">
        <v>88.8</v>
      </c>
    </row>
    <row r="185" spans="1:16">
      <c r="A185" s="37">
        <v>184</v>
      </c>
      <c r="B185" s="44" t="s">
        <v>169</v>
      </c>
      <c r="C185" s="45">
        <v>75.5</v>
      </c>
      <c r="D185" s="45">
        <v>76.8</v>
      </c>
      <c r="E185" s="45">
        <v>72.3</v>
      </c>
      <c r="F185" s="45">
        <v>75.900000000000006</v>
      </c>
      <c r="G185" s="45">
        <v>69.099999999999994</v>
      </c>
      <c r="H185" s="45">
        <v>74</v>
      </c>
      <c r="I185" s="45">
        <v>68.599999999999994</v>
      </c>
      <c r="J185" s="45">
        <v>76.3</v>
      </c>
      <c r="K185" s="45">
        <v>78.3</v>
      </c>
      <c r="L185" s="45">
        <v>73.3</v>
      </c>
      <c r="M185" s="45">
        <v>83</v>
      </c>
      <c r="N185" s="45">
        <v>67.2</v>
      </c>
      <c r="O185" s="45">
        <v>58.2</v>
      </c>
      <c r="P185" s="43">
        <v>72.599999999999994</v>
      </c>
    </row>
    <row r="186" spans="1:16">
      <c r="A186" s="37">
        <v>185</v>
      </c>
      <c r="B186" s="46" t="s">
        <v>170</v>
      </c>
      <c r="C186" s="42">
        <v>43.4</v>
      </c>
      <c r="D186" s="42">
        <v>45</v>
      </c>
      <c r="E186" s="42">
        <v>43.8</v>
      </c>
      <c r="F186" s="42">
        <v>52.2</v>
      </c>
      <c r="G186" s="42">
        <v>45.1</v>
      </c>
      <c r="H186" s="42">
        <v>54</v>
      </c>
      <c r="I186" s="42">
        <v>48.6</v>
      </c>
      <c r="J186" s="42">
        <v>56</v>
      </c>
      <c r="K186" s="42">
        <v>48.9</v>
      </c>
      <c r="L186" s="42">
        <v>51.9</v>
      </c>
      <c r="M186" s="42">
        <v>47.1</v>
      </c>
      <c r="N186" s="42">
        <v>44.5</v>
      </c>
      <c r="O186" s="42">
        <v>45.5</v>
      </c>
      <c r="P186" s="43">
        <v>47.6</v>
      </c>
    </row>
    <row r="187" spans="1:16">
      <c r="A187" s="37">
        <v>186</v>
      </c>
      <c r="B187" s="44" t="s">
        <v>171</v>
      </c>
      <c r="C187" s="45">
        <v>47</v>
      </c>
      <c r="D187" s="45">
        <v>40</v>
      </c>
      <c r="E187" s="45">
        <v>33.799999999999997</v>
      </c>
      <c r="F187" s="45">
        <v>42</v>
      </c>
      <c r="G187" s="45">
        <v>41.9</v>
      </c>
      <c r="H187" s="45">
        <v>35</v>
      </c>
      <c r="I187" s="45">
        <v>37.299999999999997</v>
      </c>
      <c r="J187" s="45">
        <v>39.700000000000003</v>
      </c>
      <c r="K187" s="45">
        <v>38.700000000000003</v>
      </c>
      <c r="L187" s="45">
        <v>32.200000000000003</v>
      </c>
      <c r="M187" s="45">
        <v>39.799999999999997</v>
      </c>
      <c r="N187" s="45">
        <v>39.299999999999997</v>
      </c>
      <c r="O187" s="45">
        <v>34.299999999999997</v>
      </c>
      <c r="P187" s="43">
        <v>40.1</v>
      </c>
    </row>
    <row r="188" spans="1:16">
      <c r="A188" s="37">
        <v>187</v>
      </c>
      <c r="B188" s="46" t="s">
        <v>172</v>
      </c>
      <c r="C188" s="42">
        <v>6.3</v>
      </c>
      <c r="D188" s="42">
        <v>11.3</v>
      </c>
      <c r="E188" s="42">
        <v>5.6</v>
      </c>
      <c r="F188" s="42">
        <v>4</v>
      </c>
      <c r="G188" s="42">
        <v>5.9</v>
      </c>
      <c r="H188" s="42">
        <v>7.7</v>
      </c>
      <c r="I188" s="42">
        <v>7.5</v>
      </c>
      <c r="J188" s="42">
        <v>10.6</v>
      </c>
      <c r="K188" s="42">
        <v>4.5</v>
      </c>
      <c r="L188" s="42">
        <v>2.1</v>
      </c>
      <c r="M188" s="42">
        <v>4.5</v>
      </c>
      <c r="N188" s="42">
        <v>8.3000000000000007</v>
      </c>
      <c r="O188" s="42">
        <v>3.7</v>
      </c>
      <c r="P188" s="43">
        <v>7</v>
      </c>
    </row>
    <row r="189" spans="1:16">
      <c r="A189" s="37">
        <v>188</v>
      </c>
      <c r="B189" s="44" t="s">
        <v>173</v>
      </c>
      <c r="C189" s="45">
        <v>23.8</v>
      </c>
      <c r="D189" s="45">
        <v>19.2</v>
      </c>
      <c r="E189" s="45">
        <v>16.899999999999999</v>
      </c>
      <c r="F189" s="45">
        <v>14.2</v>
      </c>
      <c r="G189" s="45">
        <v>19.899999999999999</v>
      </c>
      <c r="H189" s="45">
        <v>16.5</v>
      </c>
      <c r="I189" s="45">
        <v>19.100000000000001</v>
      </c>
      <c r="J189" s="45">
        <v>17.100000000000001</v>
      </c>
      <c r="K189" s="45">
        <v>14</v>
      </c>
      <c r="L189" s="45">
        <v>9.9</v>
      </c>
      <c r="M189" s="45">
        <v>20.2</v>
      </c>
      <c r="N189" s="45">
        <v>16.600000000000001</v>
      </c>
      <c r="O189" s="45">
        <v>18.5</v>
      </c>
      <c r="P189" s="43">
        <v>19</v>
      </c>
    </row>
    <row r="190" spans="1:16" ht="22.5">
      <c r="A190" s="37">
        <v>189</v>
      </c>
      <c r="B190" s="46" t="s">
        <v>174</v>
      </c>
      <c r="C190" s="42">
        <v>28.9</v>
      </c>
      <c r="D190" s="42">
        <v>24</v>
      </c>
      <c r="E190" s="42">
        <v>20.8</v>
      </c>
      <c r="F190" s="42">
        <v>20.9</v>
      </c>
      <c r="G190" s="42">
        <v>22.8</v>
      </c>
      <c r="H190" s="42">
        <v>32.6</v>
      </c>
      <c r="I190" s="42">
        <v>21.4</v>
      </c>
      <c r="J190" s="42">
        <v>13.1</v>
      </c>
      <c r="K190" s="42">
        <v>21</v>
      </c>
      <c r="L190" s="42">
        <v>17.8</v>
      </c>
      <c r="M190" s="42">
        <v>23.8</v>
      </c>
      <c r="N190" s="42">
        <v>18.100000000000001</v>
      </c>
      <c r="O190" s="42">
        <v>13.7</v>
      </c>
      <c r="P190" s="43">
        <v>25.5</v>
      </c>
    </row>
    <row r="191" spans="1:16" ht="22.5">
      <c r="A191" s="37">
        <v>190</v>
      </c>
      <c r="B191" s="44" t="s">
        <v>175</v>
      </c>
      <c r="C191" s="45">
        <v>17.100000000000001</v>
      </c>
      <c r="D191" s="45">
        <v>6.8</v>
      </c>
      <c r="E191" s="45">
        <v>6</v>
      </c>
      <c r="F191" s="45">
        <v>3.8</v>
      </c>
      <c r="G191" s="45">
        <v>11.7</v>
      </c>
      <c r="H191" s="45">
        <v>22.2</v>
      </c>
      <c r="I191" s="45">
        <v>7.8</v>
      </c>
      <c r="J191" s="45">
        <v>4.5999999999999996</v>
      </c>
      <c r="K191" s="45">
        <v>7.2</v>
      </c>
      <c r="L191" s="45">
        <v>6.4</v>
      </c>
      <c r="M191" s="45">
        <v>18</v>
      </c>
      <c r="N191" s="45">
        <v>6.4</v>
      </c>
      <c r="O191" s="45">
        <v>8.1</v>
      </c>
      <c r="P191" s="43">
        <v>13.5</v>
      </c>
    </row>
    <row r="192" spans="1:16">
      <c r="A192" s="37">
        <v>191</v>
      </c>
      <c r="B192" s="46" t="s">
        <v>176</v>
      </c>
      <c r="C192" s="42">
        <v>8.6</v>
      </c>
      <c r="D192" s="42">
        <v>3.6</v>
      </c>
      <c r="E192" s="42">
        <v>2.5</v>
      </c>
      <c r="F192" s="42">
        <v>2.5</v>
      </c>
      <c r="G192" s="42">
        <v>5.6</v>
      </c>
      <c r="H192" s="42">
        <v>6.1</v>
      </c>
      <c r="I192" s="42">
        <v>2.5</v>
      </c>
      <c r="J192" s="42">
        <v>7.2</v>
      </c>
      <c r="K192" s="42">
        <v>0.7</v>
      </c>
      <c r="L192" s="42">
        <v>2.2999999999999998</v>
      </c>
      <c r="M192" s="42">
        <v>4.4000000000000004</v>
      </c>
      <c r="N192" s="42">
        <v>4.2</v>
      </c>
      <c r="O192" s="42">
        <v>2.1</v>
      </c>
      <c r="P192" s="43">
        <v>5.6</v>
      </c>
    </row>
    <row r="193" spans="1:16" ht="22.5">
      <c r="A193" s="37">
        <v>192</v>
      </c>
      <c r="B193" s="44" t="s">
        <v>177</v>
      </c>
      <c r="C193" s="45">
        <v>12.4</v>
      </c>
      <c r="D193" s="45">
        <v>13.8</v>
      </c>
      <c r="E193" s="45">
        <v>18.100000000000001</v>
      </c>
      <c r="F193" s="45">
        <v>14.6</v>
      </c>
      <c r="G193" s="45">
        <v>13.7</v>
      </c>
      <c r="H193" s="45">
        <v>13.4</v>
      </c>
      <c r="I193" s="45">
        <v>6.4</v>
      </c>
      <c r="J193" s="45">
        <v>6.8</v>
      </c>
      <c r="K193" s="45">
        <v>5.3</v>
      </c>
      <c r="L193" s="45">
        <v>4.9000000000000004</v>
      </c>
      <c r="M193" s="45">
        <v>14.6</v>
      </c>
      <c r="N193" s="45">
        <v>7.9</v>
      </c>
      <c r="O193" s="45">
        <v>7</v>
      </c>
      <c r="P193" s="43">
        <v>13.1</v>
      </c>
    </row>
    <row r="194" spans="1:16">
      <c r="A194" s="37">
        <v>193</v>
      </c>
      <c r="B194" s="46" t="s">
        <v>178</v>
      </c>
      <c r="C194" s="42">
        <v>6</v>
      </c>
      <c r="D194" s="42">
        <v>5.6</v>
      </c>
      <c r="E194" s="42">
        <v>4</v>
      </c>
      <c r="F194" s="42">
        <v>3.1</v>
      </c>
      <c r="G194" s="42">
        <v>11.4</v>
      </c>
      <c r="H194" s="42">
        <v>9.4</v>
      </c>
      <c r="I194" s="42">
        <v>5.8</v>
      </c>
      <c r="J194" s="42">
        <v>5.5</v>
      </c>
      <c r="K194" s="42">
        <v>5.0999999999999996</v>
      </c>
      <c r="L194" s="42">
        <v>2.5</v>
      </c>
      <c r="M194" s="42">
        <v>11.3</v>
      </c>
      <c r="N194" s="42">
        <v>6.7</v>
      </c>
      <c r="O194" s="42">
        <v>6.5</v>
      </c>
      <c r="P194" s="43">
        <v>8.6</v>
      </c>
    </row>
    <row r="195" spans="1:16">
      <c r="A195" s="37">
        <v>194</v>
      </c>
      <c r="B195" s="44" t="s">
        <v>179</v>
      </c>
      <c r="C195" s="45">
        <v>27.4</v>
      </c>
      <c r="D195" s="45">
        <v>34.1</v>
      </c>
      <c r="E195" s="45">
        <v>44.4</v>
      </c>
      <c r="F195" s="45">
        <v>41.7</v>
      </c>
      <c r="G195" s="45">
        <v>33.6</v>
      </c>
      <c r="H195" s="45">
        <v>42.5</v>
      </c>
      <c r="I195" s="45">
        <v>46.8</v>
      </c>
      <c r="J195" s="45">
        <v>39.6</v>
      </c>
      <c r="K195" s="45">
        <v>30.2</v>
      </c>
      <c r="L195" s="45">
        <v>44.6</v>
      </c>
      <c r="M195" s="45">
        <v>18.7</v>
      </c>
      <c r="N195" s="45">
        <v>29.9</v>
      </c>
      <c r="O195" s="45">
        <v>38.1</v>
      </c>
      <c r="P195" s="43">
        <v>36.1</v>
      </c>
    </row>
    <row r="196" spans="1:16" ht="22.5">
      <c r="A196" s="37">
        <v>195</v>
      </c>
      <c r="B196" s="46" t="s">
        <v>180</v>
      </c>
      <c r="C196" s="42">
        <v>2.7</v>
      </c>
      <c r="D196" s="42">
        <v>0.8</v>
      </c>
      <c r="E196" s="42">
        <v>2.5</v>
      </c>
      <c r="F196" s="42">
        <v>3.5</v>
      </c>
      <c r="G196" s="42">
        <v>1.4</v>
      </c>
      <c r="H196" s="42">
        <v>10.1</v>
      </c>
      <c r="I196" s="42">
        <v>1.7</v>
      </c>
      <c r="J196" s="42">
        <v>1.2</v>
      </c>
      <c r="K196" s="42">
        <v>1.6</v>
      </c>
      <c r="L196" s="42">
        <v>0.2</v>
      </c>
      <c r="M196" s="42">
        <v>1.8</v>
      </c>
      <c r="N196" s="42">
        <v>3.1</v>
      </c>
      <c r="O196" s="42">
        <v>3.4</v>
      </c>
      <c r="P196" s="43">
        <v>3.6</v>
      </c>
    </row>
    <row r="197" spans="1:16">
      <c r="A197" s="37">
        <v>196</v>
      </c>
      <c r="B197" s="71" t="s">
        <v>274</v>
      </c>
      <c r="C197" s="71"/>
      <c r="D197" s="71"/>
      <c r="E197" s="71"/>
      <c r="F197" s="71"/>
      <c r="G197" s="71"/>
      <c r="H197" s="71"/>
      <c r="I197" s="71"/>
      <c r="J197" s="71"/>
      <c r="K197" s="71"/>
      <c r="L197" s="71"/>
      <c r="M197" s="71"/>
      <c r="N197" s="71"/>
      <c r="O197" s="71"/>
      <c r="P197" s="71"/>
    </row>
    <row r="198" spans="1:16">
      <c r="A198" s="37">
        <v>197</v>
      </c>
      <c r="B198" s="40" t="s">
        <v>181</v>
      </c>
      <c r="C198" s="42">
        <v>41.9</v>
      </c>
      <c r="D198" s="42">
        <v>49.8</v>
      </c>
      <c r="E198" s="42">
        <v>55.4</v>
      </c>
      <c r="F198" s="42">
        <v>46.8</v>
      </c>
      <c r="G198" s="42">
        <v>40.5</v>
      </c>
      <c r="H198" s="42">
        <v>23.9</v>
      </c>
      <c r="I198" s="42">
        <v>40.299999999999997</v>
      </c>
      <c r="J198" s="42">
        <v>47.3</v>
      </c>
      <c r="K198" s="42">
        <v>51.8</v>
      </c>
      <c r="L198" s="42">
        <v>40.4</v>
      </c>
      <c r="M198" s="42">
        <v>50.1</v>
      </c>
      <c r="N198" s="42">
        <v>55.1</v>
      </c>
      <c r="O198" s="42">
        <v>53.6</v>
      </c>
      <c r="P198" s="43">
        <v>38.700000000000003</v>
      </c>
    </row>
    <row r="199" spans="1:16">
      <c r="A199" s="37">
        <v>198</v>
      </c>
      <c r="B199" s="47" t="s">
        <v>182</v>
      </c>
      <c r="C199" s="45">
        <v>35.700000000000003</v>
      </c>
      <c r="D199" s="45">
        <v>30.5</v>
      </c>
      <c r="E199" s="45">
        <v>25.4</v>
      </c>
      <c r="F199" s="45">
        <v>27.8</v>
      </c>
      <c r="G199" s="45">
        <v>21.1</v>
      </c>
      <c r="H199" s="45">
        <v>18.100000000000001</v>
      </c>
      <c r="I199" s="45">
        <v>26.4</v>
      </c>
      <c r="J199" s="45">
        <v>24.8</v>
      </c>
      <c r="K199" s="45">
        <v>30.6</v>
      </c>
      <c r="L199" s="45">
        <v>28.6</v>
      </c>
      <c r="M199" s="45">
        <v>47.3</v>
      </c>
      <c r="N199" s="45">
        <v>41</v>
      </c>
      <c r="O199" s="45">
        <v>40.5</v>
      </c>
      <c r="P199" s="43">
        <v>24.2</v>
      </c>
    </row>
    <row r="200" spans="1:16">
      <c r="A200" s="37">
        <v>199</v>
      </c>
      <c r="B200" s="52" t="s">
        <v>275</v>
      </c>
      <c r="C200" s="42">
        <v>33.5</v>
      </c>
      <c r="D200" s="42">
        <v>27.3</v>
      </c>
      <c r="E200" s="42">
        <v>22.3</v>
      </c>
      <c r="F200" s="42">
        <v>25.8</v>
      </c>
      <c r="G200" s="42">
        <v>17.399999999999999</v>
      </c>
      <c r="H200" s="42">
        <v>16.2</v>
      </c>
      <c r="I200" s="42">
        <v>22.5</v>
      </c>
      <c r="J200" s="42">
        <v>23.4</v>
      </c>
      <c r="K200" s="42">
        <v>23.9</v>
      </c>
      <c r="L200" s="42">
        <v>26.8</v>
      </c>
      <c r="M200" s="42">
        <v>44.5</v>
      </c>
      <c r="N200" s="42">
        <v>39.4</v>
      </c>
      <c r="O200" s="42">
        <v>33.5</v>
      </c>
      <c r="P200" s="43">
        <v>21.3</v>
      </c>
    </row>
    <row r="201" spans="1:16">
      <c r="A201" s="37">
        <v>200</v>
      </c>
      <c r="B201" s="73" t="s">
        <v>276</v>
      </c>
      <c r="C201" s="45">
        <v>13.3</v>
      </c>
      <c r="D201" s="45">
        <v>14.3</v>
      </c>
      <c r="E201" s="45">
        <v>9.6999999999999993</v>
      </c>
      <c r="F201" s="45">
        <v>8.6999999999999993</v>
      </c>
      <c r="G201" s="45">
        <v>8.6</v>
      </c>
      <c r="H201" s="45">
        <v>6.7</v>
      </c>
      <c r="I201" s="45">
        <v>8.3000000000000007</v>
      </c>
      <c r="J201" s="45">
        <v>5.9</v>
      </c>
      <c r="K201" s="45">
        <v>9.6999999999999993</v>
      </c>
      <c r="L201" s="45">
        <v>6.3</v>
      </c>
      <c r="M201" s="45">
        <v>15.4</v>
      </c>
      <c r="N201" s="45">
        <v>18.3</v>
      </c>
      <c r="O201" s="45">
        <v>22.1</v>
      </c>
      <c r="P201" s="43">
        <v>9.4</v>
      </c>
    </row>
    <row r="202" spans="1:16">
      <c r="A202" s="37">
        <v>201</v>
      </c>
      <c r="B202" s="40" t="s">
        <v>183</v>
      </c>
      <c r="C202" s="42">
        <v>17.899999999999999</v>
      </c>
      <c r="D202" s="42">
        <v>17.5</v>
      </c>
      <c r="E202" s="42">
        <v>25.9</v>
      </c>
      <c r="F202" s="42">
        <v>20.2</v>
      </c>
      <c r="G202" s="42">
        <v>21.8</v>
      </c>
      <c r="H202" s="42">
        <v>18.600000000000001</v>
      </c>
      <c r="I202" s="42">
        <v>22.4</v>
      </c>
      <c r="J202" s="42">
        <v>18.8</v>
      </c>
      <c r="K202" s="42">
        <v>30.6</v>
      </c>
      <c r="L202" s="42">
        <v>21.8</v>
      </c>
      <c r="M202" s="42">
        <v>19.399999999999999</v>
      </c>
      <c r="N202" s="42">
        <v>25.9</v>
      </c>
      <c r="O202" s="42">
        <v>33.9</v>
      </c>
      <c r="P202" s="43">
        <v>20.100000000000001</v>
      </c>
    </row>
    <row r="203" spans="1:16">
      <c r="A203" s="37">
        <v>202</v>
      </c>
      <c r="B203" s="47" t="s">
        <v>184</v>
      </c>
      <c r="C203" s="45">
        <v>3.2</v>
      </c>
      <c r="D203" s="45">
        <v>2.4</v>
      </c>
      <c r="E203" s="45">
        <v>2.7</v>
      </c>
      <c r="F203" s="45">
        <v>3.8</v>
      </c>
      <c r="G203" s="45">
        <v>3.9</v>
      </c>
      <c r="H203" s="45">
        <v>3.9</v>
      </c>
      <c r="I203" s="45">
        <v>6.1</v>
      </c>
      <c r="J203" s="45">
        <v>4.5999999999999996</v>
      </c>
      <c r="K203" s="45">
        <v>5.7</v>
      </c>
      <c r="L203" s="45">
        <v>1.6</v>
      </c>
      <c r="M203" s="45">
        <v>4</v>
      </c>
      <c r="N203" s="45">
        <v>3.4</v>
      </c>
      <c r="O203" s="45">
        <v>7.6</v>
      </c>
      <c r="P203" s="43">
        <v>3.6</v>
      </c>
    </row>
    <row r="204" spans="1:16">
      <c r="A204" s="37">
        <v>203</v>
      </c>
      <c r="B204" s="40" t="s">
        <v>185</v>
      </c>
      <c r="C204" s="42">
        <v>9.6</v>
      </c>
      <c r="D204" s="42">
        <v>9</v>
      </c>
      <c r="E204" s="42">
        <v>9.3000000000000007</v>
      </c>
      <c r="F204" s="42">
        <v>8.8000000000000007</v>
      </c>
      <c r="G204" s="42">
        <v>9.3000000000000007</v>
      </c>
      <c r="H204" s="42">
        <v>11.1</v>
      </c>
      <c r="I204" s="42">
        <v>14.4</v>
      </c>
      <c r="J204" s="42">
        <v>8.1</v>
      </c>
      <c r="K204" s="42">
        <v>8.9</v>
      </c>
      <c r="L204" s="42">
        <v>13.9</v>
      </c>
      <c r="M204" s="42">
        <v>6.3</v>
      </c>
      <c r="N204" s="42">
        <v>8.9</v>
      </c>
      <c r="O204" s="42">
        <v>15</v>
      </c>
      <c r="P204" s="43">
        <v>9.9</v>
      </c>
    </row>
    <row r="205" spans="1:16">
      <c r="A205" s="37">
        <v>204</v>
      </c>
      <c r="B205" s="47" t="s">
        <v>186</v>
      </c>
      <c r="C205" s="45">
        <v>5.2</v>
      </c>
      <c r="D205" s="45">
        <v>6.4</v>
      </c>
      <c r="E205" s="45">
        <v>3.9</v>
      </c>
      <c r="F205" s="45">
        <v>6</v>
      </c>
      <c r="G205" s="45">
        <v>7.8</v>
      </c>
      <c r="H205" s="45">
        <v>3.8</v>
      </c>
      <c r="I205" s="45">
        <v>5</v>
      </c>
      <c r="J205" s="45">
        <v>7</v>
      </c>
      <c r="K205" s="45">
        <v>11.8</v>
      </c>
      <c r="L205" s="45">
        <v>7</v>
      </c>
      <c r="M205" s="45">
        <v>12.8</v>
      </c>
      <c r="N205" s="45">
        <v>4.0999999999999996</v>
      </c>
      <c r="O205" s="45">
        <v>6.6</v>
      </c>
      <c r="P205" s="43">
        <v>6.1</v>
      </c>
    </row>
    <row r="206" spans="1:16">
      <c r="A206" s="37">
        <v>205</v>
      </c>
      <c r="B206" s="71" t="s">
        <v>277</v>
      </c>
      <c r="C206" s="71"/>
      <c r="D206" s="71"/>
      <c r="E206" s="71"/>
      <c r="F206" s="71"/>
      <c r="G206" s="71"/>
      <c r="H206" s="71"/>
      <c r="I206" s="71"/>
      <c r="J206" s="71"/>
      <c r="K206" s="71"/>
      <c r="L206" s="71"/>
      <c r="M206" s="71"/>
      <c r="N206" s="71"/>
      <c r="O206" s="71"/>
      <c r="P206" s="71"/>
    </row>
    <row r="207" spans="1:16">
      <c r="A207" s="37">
        <v>206</v>
      </c>
      <c r="B207" s="47" t="s">
        <v>187</v>
      </c>
      <c r="C207" s="45">
        <v>42.6</v>
      </c>
      <c r="D207" s="45">
        <v>34.700000000000003</v>
      </c>
      <c r="E207" s="45">
        <v>28.5</v>
      </c>
      <c r="F207" s="45">
        <v>31.1</v>
      </c>
      <c r="G207" s="45">
        <v>35.700000000000003</v>
      </c>
      <c r="H207" s="45">
        <v>25</v>
      </c>
      <c r="I207" s="45">
        <v>27.5</v>
      </c>
      <c r="J207" s="45">
        <v>31.9</v>
      </c>
      <c r="K207" s="45">
        <v>34.299999999999997</v>
      </c>
      <c r="L207" s="45">
        <v>31.5</v>
      </c>
      <c r="M207" s="45">
        <v>46.6</v>
      </c>
      <c r="N207" s="45">
        <v>35.5</v>
      </c>
      <c r="O207" s="45">
        <v>43.6</v>
      </c>
      <c r="P207" s="43">
        <v>33.200000000000003</v>
      </c>
    </row>
    <row r="208" spans="1:16" ht="22.5">
      <c r="A208" s="37">
        <v>207</v>
      </c>
      <c r="B208" s="40" t="s">
        <v>188</v>
      </c>
      <c r="C208" s="42">
        <v>41</v>
      </c>
      <c r="D208" s="42">
        <v>43.3</v>
      </c>
      <c r="E208" s="42">
        <v>32.9</v>
      </c>
      <c r="F208" s="42">
        <v>36.1</v>
      </c>
      <c r="G208" s="42">
        <v>36.299999999999997</v>
      </c>
      <c r="H208" s="42">
        <v>34.4</v>
      </c>
      <c r="I208" s="42">
        <v>40.799999999999997</v>
      </c>
      <c r="J208" s="42">
        <v>37.4</v>
      </c>
      <c r="K208" s="42">
        <v>46.4</v>
      </c>
      <c r="L208" s="42">
        <v>50.9</v>
      </c>
      <c r="M208" s="42">
        <v>34.700000000000003</v>
      </c>
      <c r="N208" s="42">
        <v>44.9</v>
      </c>
      <c r="O208" s="42">
        <v>39.700000000000003</v>
      </c>
      <c r="P208" s="43">
        <v>37.5</v>
      </c>
    </row>
    <row r="209" spans="1:16">
      <c r="A209" s="37">
        <v>208</v>
      </c>
      <c r="B209" s="47" t="s">
        <v>189</v>
      </c>
      <c r="C209" s="45">
        <v>59.4</v>
      </c>
      <c r="D209" s="45">
        <v>54.5</v>
      </c>
      <c r="E209" s="45">
        <v>58.1</v>
      </c>
      <c r="F209" s="45">
        <v>56.6</v>
      </c>
      <c r="G209" s="45">
        <v>53.6</v>
      </c>
      <c r="H209" s="45">
        <v>48.9</v>
      </c>
      <c r="I209" s="45">
        <v>64.099999999999994</v>
      </c>
      <c r="J209" s="45">
        <v>49.1</v>
      </c>
      <c r="K209" s="45">
        <v>60.9</v>
      </c>
      <c r="L209" s="45">
        <v>58.7</v>
      </c>
      <c r="M209" s="45">
        <v>57.9</v>
      </c>
      <c r="N209" s="45">
        <v>59.8</v>
      </c>
      <c r="O209" s="45">
        <v>69.099999999999994</v>
      </c>
      <c r="P209" s="43">
        <v>53.9</v>
      </c>
    </row>
    <row r="210" spans="1:16" ht="22.5">
      <c r="A210" s="37">
        <v>209</v>
      </c>
      <c r="B210" s="40" t="s">
        <v>190</v>
      </c>
      <c r="C210" s="42">
        <v>68.8</v>
      </c>
      <c r="D210" s="42">
        <v>66.3</v>
      </c>
      <c r="E210" s="42">
        <v>60.8</v>
      </c>
      <c r="F210" s="42">
        <v>66.599999999999994</v>
      </c>
      <c r="G210" s="42">
        <v>64</v>
      </c>
      <c r="H210" s="42">
        <v>59.5</v>
      </c>
      <c r="I210" s="42">
        <v>64.5</v>
      </c>
      <c r="J210" s="42">
        <v>65.5</v>
      </c>
      <c r="K210" s="42">
        <v>62.1</v>
      </c>
      <c r="L210" s="42">
        <v>64.599999999999994</v>
      </c>
      <c r="M210" s="42">
        <v>67.099999999999994</v>
      </c>
      <c r="N210" s="42">
        <v>71.400000000000006</v>
      </c>
      <c r="O210" s="42">
        <v>68.3</v>
      </c>
      <c r="P210" s="43">
        <v>63.9</v>
      </c>
    </row>
    <row r="211" spans="1:16">
      <c r="A211" s="37">
        <v>210</v>
      </c>
      <c r="B211" s="47" t="s">
        <v>191</v>
      </c>
      <c r="C211" s="45">
        <v>52.6</v>
      </c>
      <c r="D211" s="45">
        <v>54.6</v>
      </c>
      <c r="E211" s="45">
        <v>52</v>
      </c>
      <c r="F211" s="45">
        <v>61.1</v>
      </c>
      <c r="G211" s="45">
        <v>54.3</v>
      </c>
      <c r="H211" s="45">
        <v>53.7</v>
      </c>
      <c r="I211" s="45">
        <v>50.7</v>
      </c>
      <c r="J211" s="45">
        <v>60.7</v>
      </c>
      <c r="K211" s="45">
        <v>64.2</v>
      </c>
      <c r="L211" s="45">
        <v>54.6</v>
      </c>
      <c r="M211" s="45">
        <v>51.1</v>
      </c>
      <c r="N211" s="45">
        <v>52.5</v>
      </c>
      <c r="O211" s="45">
        <v>61.9</v>
      </c>
      <c r="P211" s="43">
        <v>54.3</v>
      </c>
    </row>
    <row r="212" spans="1:16">
      <c r="A212" s="37">
        <v>211</v>
      </c>
      <c r="B212" s="40" t="s">
        <v>192</v>
      </c>
      <c r="C212" s="42">
        <v>33.6</v>
      </c>
      <c r="D212" s="42">
        <v>37.9</v>
      </c>
      <c r="E212" s="42">
        <v>33.1</v>
      </c>
      <c r="F212" s="42">
        <v>30.4</v>
      </c>
      <c r="G212" s="42">
        <v>28.5</v>
      </c>
      <c r="H212" s="42">
        <v>18.899999999999999</v>
      </c>
      <c r="I212" s="42">
        <v>30.3</v>
      </c>
      <c r="J212" s="42">
        <v>33.4</v>
      </c>
      <c r="K212" s="42">
        <v>28.4</v>
      </c>
      <c r="L212" s="42">
        <v>34.4</v>
      </c>
      <c r="M212" s="42">
        <v>40.5</v>
      </c>
      <c r="N212" s="42">
        <v>44.1</v>
      </c>
      <c r="O212" s="42">
        <v>37.1</v>
      </c>
      <c r="P212" s="43">
        <v>28.5</v>
      </c>
    </row>
    <row r="213" spans="1:16">
      <c r="A213" s="37">
        <v>212</v>
      </c>
      <c r="B213" s="47" t="s">
        <v>193</v>
      </c>
      <c r="C213" s="45">
        <v>14.3</v>
      </c>
      <c r="D213" s="45">
        <v>5.9</v>
      </c>
      <c r="E213" s="45">
        <v>2.9</v>
      </c>
      <c r="F213" s="45">
        <v>5.6</v>
      </c>
      <c r="G213" s="45">
        <v>8.1999999999999993</v>
      </c>
      <c r="H213" s="45">
        <v>9.1999999999999993</v>
      </c>
      <c r="I213" s="45">
        <v>5.7</v>
      </c>
      <c r="J213" s="45">
        <v>6</v>
      </c>
      <c r="K213" s="45">
        <v>1.5</v>
      </c>
      <c r="L213" s="45">
        <v>2.6</v>
      </c>
      <c r="M213" s="45">
        <v>5.5</v>
      </c>
      <c r="N213" s="45">
        <v>6.2</v>
      </c>
      <c r="O213" s="45">
        <v>3.9</v>
      </c>
      <c r="P213" s="43">
        <v>8.5</v>
      </c>
    </row>
    <row r="214" spans="1:16">
      <c r="A214" s="37">
        <v>213</v>
      </c>
      <c r="B214" s="40" t="s">
        <v>194</v>
      </c>
      <c r="C214" s="42">
        <v>34.4</v>
      </c>
      <c r="D214" s="42">
        <v>35.9</v>
      </c>
      <c r="E214" s="42">
        <v>27.2</v>
      </c>
      <c r="F214" s="42">
        <v>32.6</v>
      </c>
      <c r="G214" s="42">
        <v>31.7</v>
      </c>
      <c r="H214" s="42">
        <v>16.600000000000001</v>
      </c>
      <c r="I214" s="42">
        <v>20.5</v>
      </c>
      <c r="J214" s="42">
        <v>22</v>
      </c>
      <c r="K214" s="42">
        <v>22.3</v>
      </c>
      <c r="L214" s="42">
        <v>27.1</v>
      </c>
      <c r="M214" s="42">
        <v>46.8</v>
      </c>
      <c r="N214" s="42">
        <v>28.7</v>
      </c>
      <c r="O214" s="42">
        <v>16.100000000000001</v>
      </c>
      <c r="P214" s="43">
        <v>28.2</v>
      </c>
    </row>
    <row r="215" spans="1:16">
      <c r="A215" s="37">
        <v>214</v>
      </c>
      <c r="B215" s="71" t="s">
        <v>278</v>
      </c>
      <c r="C215" s="71"/>
      <c r="D215" s="71"/>
      <c r="E215" s="71"/>
      <c r="F215" s="71"/>
      <c r="G215" s="71"/>
      <c r="H215" s="71"/>
      <c r="I215" s="71"/>
      <c r="J215" s="71"/>
      <c r="K215" s="71"/>
      <c r="L215" s="71"/>
      <c r="M215" s="71"/>
      <c r="N215" s="71"/>
      <c r="O215" s="71"/>
      <c r="P215" s="71"/>
    </row>
    <row r="216" spans="1:16">
      <c r="A216" s="37">
        <v>215</v>
      </c>
      <c r="B216" s="40" t="s">
        <v>195</v>
      </c>
      <c r="C216" s="42">
        <v>31.8</v>
      </c>
      <c r="D216" s="42">
        <v>31.6</v>
      </c>
      <c r="E216" s="42">
        <v>26.4</v>
      </c>
      <c r="F216" s="42">
        <v>27.4</v>
      </c>
      <c r="G216" s="42">
        <v>29.4</v>
      </c>
      <c r="H216" s="42">
        <v>22.1</v>
      </c>
      <c r="I216" s="42">
        <v>17.100000000000001</v>
      </c>
      <c r="J216" s="42">
        <v>23.1</v>
      </c>
      <c r="K216" s="42">
        <v>17.7</v>
      </c>
      <c r="L216" s="42">
        <v>18.600000000000001</v>
      </c>
      <c r="M216" s="42">
        <v>24.8</v>
      </c>
      <c r="N216" s="42">
        <v>25.8</v>
      </c>
      <c r="O216" s="42">
        <v>13.3</v>
      </c>
      <c r="P216" s="43">
        <v>27.4</v>
      </c>
    </row>
    <row r="217" spans="1:16">
      <c r="A217" s="37">
        <v>216</v>
      </c>
      <c r="B217" s="47" t="s">
        <v>196</v>
      </c>
      <c r="C217" s="45">
        <v>23.9</v>
      </c>
      <c r="D217" s="45">
        <v>14.7</v>
      </c>
      <c r="E217" s="45">
        <v>9.1999999999999993</v>
      </c>
      <c r="F217" s="45">
        <v>7.9</v>
      </c>
      <c r="G217" s="45">
        <v>16.2</v>
      </c>
      <c r="H217" s="45">
        <v>5.5</v>
      </c>
      <c r="I217" s="45">
        <v>8</v>
      </c>
      <c r="J217" s="45">
        <v>12.5</v>
      </c>
      <c r="K217" s="45">
        <v>7.7</v>
      </c>
      <c r="L217" s="45">
        <v>3.7</v>
      </c>
      <c r="M217" s="45">
        <v>8.9</v>
      </c>
      <c r="N217" s="45">
        <v>10.6</v>
      </c>
      <c r="O217" s="45">
        <v>6.3</v>
      </c>
      <c r="P217" s="43">
        <v>13.5</v>
      </c>
    </row>
    <row r="218" spans="1:16">
      <c r="A218" s="37">
        <v>217</v>
      </c>
      <c r="B218" s="40" t="s">
        <v>197</v>
      </c>
      <c r="C218" s="42">
        <v>24.7</v>
      </c>
      <c r="D218" s="42">
        <v>20.6</v>
      </c>
      <c r="E218" s="42">
        <v>16.8</v>
      </c>
      <c r="F218" s="42">
        <v>26.5</v>
      </c>
      <c r="G218" s="42">
        <v>15</v>
      </c>
      <c r="H218" s="42">
        <v>11.9</v>
      </c>
      <c r="I218" s="42">
        <v>13.6</v>
      </c>
      <c r="J218" s="42">
        <v>17</v>
      </c>
      <c r="K218" s="42">
        <v>12.8</v>
      </c>
      <c r="L218" s="42">
        <v>16.600000000000001</v>
      </c>
      <c r="M218" s="42">
        <v>22.6</v>
      </c>
      <c r="N218" s="42">
        <v>17</v>
      </c>
      <c r="O218" s="42">
        <v>19.600000000000001</v>
      </c>
      <c r="P218" s="43">
        <v>16.7</v>
      </c>
    </row>
    <row r="219" spans="1:16">
      <c r="A219" s="37">
        <v>218</v>
      </c>
      <c r="B219" s="47" t="s">
        <v>198</v>
      </c>
      <c r="C219" s="45">
        <v>56.6</v>
      </c>
      <c r="D219" s="45">
        <v>45.5</v>
      </c>
      <c r="E219" s="45">
        <v>50.1</v>
      </c>
      <c r="F219" s="45">
        <v>54.4</v>
      </c>
      <c r="G219" s="45">
        <v>53.5</v>
      </c>
      <c r="H219" s="45">
        <v>57.1</v>
      </c>
      <c r="I219" s="45">
        <v>52</v>
      </c>
      <c r="J219" s="45">
        <v>48.4</v>
      </c>
      <c r="K219" s="45">
        <v>53.8</v>
      </c>
      <c r="L219" s="45">
        <v>49.8</v>
      </c>
      <c r="M219" s="45">
        <v>65.7</v>
      </c>
      <c r="N219" s="45">
        <v>63.5</v>
      </c>
      <c r="O219" s="45">
        <v>82.5</v>
      </c>
      <c r="P219" s="43">
        <v>53.6</v>
      </c>
    </row>
    <row r="220" spans="1:16">
      <c r="A220" s="37">
        <v>219</v>
      </c>
      <c r="B220" s="71" t="s">
        <v>279</v>
      </c>
      <c r="C220" s="71"/>
      <c r="D220" s="71"/>
      <c r="E220" s="71"/>
      <c r="F220" s="71"/>
      <c r="G220" s="71"/>
      <c r="H220" s="71"/>
      <c r="I220" s="71"/>
      <c r="J220" s="71"/>
      <c r="K220" s="71"/>
      <c r="L220" s="71"/>
      <c r="M220" s="71"/>
      <c r="N220" s="71"/>
      <c r="O220" s="71"/>
      <c r="P220" s="71"/>
    </row>
    <row r="221" spans="1:16">
      <c r="A221" s="37">
        <v>220</v>
      </c>
      <c r="B221" s="47" t="s">
        <v>199</v>
      </c>
      <c r="C221" s="45">
        <v>25.5</v>
      </c>
      <c r="D221" s="45">
        <v>24.9</v>
      </c>
      <c r="E221" s="45">
        <v>28.1</v>
      </c>
      <c r="F221" s="45">
        <v>24.6</v>
      </c>
      <c r="G221" s="45">
        <v>22.2</v>
      </c>
      <c r="H221" s="45">
        <v>20.9</v>
      </c>
      <c r="I221" s="45">
        <v>23.6</v>
      </c>
      <c r="J221" s="45">
        <v>27.2</v>
      </c>
      <c r="K221" s="45">
        <v>32.700000000000003</v>
      </c>
      <c r="L221" s="45">
        <v>19</v>
      </c>
      <c r="M221" s="45">
        <v>7</v>
      </c>
      <c r="N221" s="45">
        <v>27.5</v>
      </c>
      <c r="O221" s="45">
        <v>52.1</v>
      </c>
      <c r="P221" s="43">
        <v>23.1</v>
      </c>
    </row>
    <row r="222" spans="1:16">
      <c r="A222" s="37">
        <v>221</v>
      </c>
      <c r="B222" s="46" t="s">
        <v>200</v>
      </c>
      <c r="C222" s="42">
        <v>10.1</v>
      </c>
      <c r="D222" s="42">
        <v>9.1999999999999993</v>
      </c>
      <c r="E222" s="42">
        <v>12.4</v>
      </c>
      <c r="F222" s="42">
        <v>12</v>
      </c>
      <c r="G222" s="42">
        <v>9.9</v>
      </c>
      <c r="H222" s="42">
        <v>13.6</v>
      </c>
      <c r="I222" s="42">
        <v>9.4</v>
      </c>
      <c r="J222" s="42">
        <v>7.7</v>
      </c>
      <c r="K222" s="42">
        <v>18.399999999999999</v>
      </c>
      <c r="L222" s="42">
        <v>4.5999999999999996</v>
      </c>
      <c r="M222" s="42">
        <v>1.9</v>
      </c>
      <c r="N222" s="42">
        <v>6.3</v>
      </c>
      <c r="O222" s="42">
        <v>14.3</v>
      </c>
      <c r="P222" s="43">
        <v>10.9</v>
      </c>
    </row>
    <row r="223" spans="1:16">
      <c r="A223" s="37">
        <v>222</v>
      </c>
      <c r="B223" s="44" t="s">
        <v>201</v>
      </c>
      <c r="C223" s="45">
        <v>22</v>
      </c>
      <c r="D223" s="45">
        <v>20.9</v>
      </c>
      <c r="E223" s="45">
        <v>18</v>
      </c>
      <c r="F223" s="45">
        <v>16.7</v>
      </c>
      <c r="G223" s="45">
        <v>19.2</v>
      </c>
      <c r="H223" s="45">
        <v>14.4</v>
      </c>
      <c r="I223" s="45">
        <v>15.7</v>
      </c>
      <c r="J223" s="45">
        <v>22.3</v>
      </c>
      <c r="K223" s="45">
        <v>24.1</v>
      </c>
      <c r="L223" s="45">
        <v>19</v>
      </c>
      <c r="M223" s="45">
        <v>7</v>
      </c>
      <c r="N223" s="45">
        <v>25.8</v>
      </c>
      <c r="O223" s="45">
        <v>52.1</v>
      </c>
      <c r="P223" s="43">
        <v>18.5</v>
      </c>
    </row>
    <row r="224" spans="1:16">
      <c r="A224" s="37">
        <v>223</v>
      </c>
      <c r="B224" s="40" t="s">
        <v>202</v>
      </c>
      <c r="C224" s="42">
        <v>25.3</v>
      </c>
      <c r="D224" s="42">
        <v>22.4</v>
      </c>
      <c r="E224" s="42">
        <v>27.9</v>
      </c>
      <c r="F224" s="42">
        <v>28.3</v>
      </c>
      <c r="G224" s="42">
        <v>18.8</v>
      </c>
      <c r="H224" s="42">
        <v>18.899999999999999</v>
      </c>
      <c r="I224" s="42">
        <v>15.7</v>
      </c>
      <c r="J224" s="42">
        <v>18.399999999999999</v>
      </c>
      <c r="K224" s="42">
        <v>25.4</v>
      </c>
      <c r="L224" s="42">
        <v>13.3</v>
      </c>
      <c r="M224" s="42">
        <v>29.8</v>
      </c>
      <c r="N224" s="42">
        <v>24.6</v>
      </c>
      <c r="O224" s="42">
        <v>18.7</v>
      </c>
      <c r="P224" s="43">
        <v>20.5</v>
      </c>
    </row>
    <row r="225" spans="1:16">
      <c r="A225" s="37">
        <v>224</v>
      </c>
      <c r="B225" s="47" t="s">
        <v>203</v>
      </c>
      <c r="C225" s="45">
        <v>22</v>
      </c>
      <c r="D225" s="45">
        <v>15.8</v>
      </c>
      <c r="E225" s="45">
        <v>31.6</v>
      </c>
      <c r="F225" s="45">
        <v>24</v>
      </c>
      <c r="G225" s="45">
        <v>16.899999999999999</v>
      </c>
      <c r="H225" s="45">
        <v>34.1</v>
      </c>
      <c r="I225" s="45">
        <v>22.2</v>
      </c>
      <c r="J225" s="45">
        <v>21.3</v>
      </c>
      <c r="K225" s="45">
        <v>33.299999999999997</v>
      </c>
      <c r="L225" s="45">
        <v>17.600000000000001</v>
      </c>
      <c r="M225" s="45">
        <v>20.5</v>
      </c>
      <c r="N225" s="45">
        <v>31.1</v>
      </c>
      <c r="O225" s="45">
        <v>30.6</v>
      </c>
      <c r="P225" s="43">
        <v>22.9</v>
      </c>
    </row>
    <row r="226" spans="1:16">
      <c r="A226" s="37">
        <v>225</v>
      </c>
      <c r="B226" s="71" t="s">
        <v>280</v>
      </c>
      <c r="C226" s="71"/>
      <c r="D226" s="71"/>
      <c r="E226" s="71"/>
      <c r="F226" s="71"/>
      <c r="G226" s="71"/>
      <c r="H226" s="71"/>
      <c r="I226" s="71"/>
      <c r="J226" s="71"/>
      <c r="K226" s="71"/>
      <c r="L226" s="71"/>
      <c r="M226" s="71"/>
      <c r="N226" s="71"/>
      <c r="O226" s="71"/>
      <c r="P226" s="71"/>
    </row>
    <row r="227" spans="1:16">
      <c r="A227" s="37">
        <v>226</v>
      </c>
      <c r="B227" s="47" t="s">
        <v>204</v>
      </c>
      <c r="C227" s="45"/>
      <c r="D227" s="45"/>
      <c r="E227" s="45"/>
      <c r="F227" s="45"/>
      <c r="G227" s="45"/>
      <c r="H227" s="45"/>
      <c r="I227" s="45"/>
      <c r="J227" s="45"/>
      <c r="K227" s="45"/>
      <c r="L227" s="45"/>
      <c r="M227" s="45"/>
      <c r="N227" s="45"/>
      <c r="O227" s="45"/>
      <c r="P227" s="53"/>
    </row>
    <row r="228" spans="1:16">
      <c r="A228" s="37">
        <v>227</v>
      </c>
      <c r="B228" s="46" t="s">
        <v>205</v>
      </c>
      <c r="C228" s="42">
        <v>77.900000000000006</v>
      </c>
      <c r="D228" s="42">
        <v>74.599999999999994</v>
      </c>
      <c r="E228" s="42">
        <v>66.5</v>
      </c>
      <c r="F228" s="42">
        <v>63.4</v>
      </c>
      <c r="G228" s="42">
        <v>69.5</v>
      </c>
      <c r="H228" s="42">
        <v>66.900000000000006</v>
      </c>
      <c r="I228" s="42">
        <v>33.5</v>
      </c>
      <c r="J228" s="42">
        <v>45.2</v>
      </c>
      <c r="K228" s="42">
        <v>34.1</v>
      </c>
      <c r="L228" s="42">
        <v>63.7</v>
      </c>
      <c r="M228" s="42">
        <v>63.4</v>
      </c>
      <c r="N228" s="42">
        <v>71.8</v>
      </c>
      <c r="O228" s="42">
        <v>76</v>
      </c>
      <c r="P228" s="43">
        <v>68.5</v>
      </c>
    </row>
    <row r="229" spans="1:16">
      <c r="A229" s="37">
        <v>228</v>
      </c>
      <c r="B229" s="44" t="s">
        <v>206</v>
      </c>
      <c r="C229" s="45">
        <v>7.1</v>
      </c>
      <c r="D229" s="45">
        <v>6.3</v>
      </c>
      <c r="E229" s="45">
        <v>7.2</v>
      </c>
      <c r="F229" s="45">
        <v>14.3</v>
      </c>
      <c r="G229" s="45">
        <v>8.9</v>
      </c>
      <c r="H229" s="45">
        <v>10.199999999999999</v>
      </c>
      <c r="I229" s="45">
        <v>46.3</v>
      </c>
      <c r="J229" s="45">
        <v>40.200000000000003</v>
      </c>
      <c r="K229" s="45">
        <v>55.6</v>
      </c>
      <c r="L229" s="45">
        <v>13.4</v>
      </c>
      <c r="M229" s="45">
        <v>18.5</v>
      </c>
      <c r="N229" s="45">
        <v>0.1</v>
      </c>
      <c r="O229" s="45">
        <v>2.2999999999999998</v>
      </c>
      <c r="P229" s="43">
        <v>10.8</v>
      </c>
    </row>
    <row r="230" spans="1:16">
      <c r="A230" s="37">
        <v>229</v>
      </c>
      <c r="B230" s="46" t="s">
        <v>207</v>
      </c>
      <c r="C230" s="42">
        <v>12.1</v>
      </c>
      <c r="D230" s="42">
        <v>17.600000000000001</v>
      </c>
      <c r="E230" s="42">
        <v>24.4</v>
      </c>
      <c r="F230" s="42">
        <v>19.5</v>
      </c>
      <c r="G230" s="42">
        <v>19.8</v>
      </c>
      <c r="H230" s="42">
        <v>21.6</v>
      </c>
      <c r="I230" s="42">
        <v>18.399999999999999</v>
      </c>
      <c r="J230" s="42">
        <v>12.4</v>
      </c>
      <c r="K230" s="42">
        <v>9.9</v>
      </c>
      <c r="L230" s="42">
        <v>17</v>
      </c>
      <c r="M230" s="42">
        <v>9.6</v>
      </c>
      <c r="N230" s="42">
        <v>17.7</v>
      </c>
      <c r="O230" s="42">
        <v>7.3</v>
      </c>
      <c r="P230" s="43">
        <v>18.8</v>
      </c>
    </row>
    <row r="231" spans="1:16">
      <c r="A231" s="37">
        <v>230</v>
      </c>
      <c r="B231" s="47" t="s">
        <v>208</v>
      </c>
      <c r="C231" s="45">
        <v>3.2</v>
      </c>
      <c r="D231" s="45">
        <v>1.2</v>
      </c>
      <c r="E231" s="45">
        <v>1.4</v>
      </c>
      <c r="F231" s="45">
        <v>2.4</v>
      </c>
      <c r="G231" s="45">
        <v>2.7</v>
      </c>
      <c r="H231" s="45">
        <v>1.6</v>
      </c>
      <c r="I231" s="45">
        <v>6.2</v>
      </c>
      <c r="J231" s="45">
        <v>4.4000000000000004</v>
      </c>
      <c r="K231" s="45">
        <v>1.1000000000000001</v>
      </c>
      <c r="L231" s="45">
        <v>11.6</v>
      </c>
      <c r="M231" s="45">
        <v>4.3</v>
      </c>
      <c r="N231" s="45">
        <v>10.6</v>
      </c>
      <c r="O231" s="45">
        <v>29.6</v>
      </c>
      <c r="P231" s="43">
        <v>2.6</v>
      </c>
    </row>
    <row r="232" spans="1:16">
      <c r="A232" s="37">
        <v>231</v>
      </c>
      <c r="B232" s="40" t="s">
        <v>209</v>
      </c>
      <c r="C232" s="42">
        <v>18.600000000000001</v>
      </c>
      <c r="D232" s="42">
        <v>12.8</v>
      </c>
      <c r="E232" s="42">
        <v>9.9</v>
      </c>
      <c r="F232" s="42">
        <v>10.8</v>
      </c>
      <c r="G232" s="42">
        <v>13.3</v>
      </c>
      <c r="H232" s="42">
        <v>11.3</v>
      </c>
      <c r="I232" s="42">
        <v>12.9</v>
      </c>
      <c r="J232" s="42">
        <v>10.7</v>
      </c>
      <c r="K232" s="42">
        <v>11.4</v>
      </c>
      <c r="L232" s="42">
        <v>9.1</v>
      </c>
      <c r="M232" s="42">
        <v>21.4</v>
      </c>
      <c r="N232" s="42">
        <v>12.5</v>
      </c>
      <c r="O232" s="42">
        <v>1.1000000000000001</v>
      </c>
      <c r="P232" s="43">
        <v>13.1</v>
      </c>
    </row>
    <row r="233" spans="1:16">
      <c r="A233" s="37">
        <v>232</v>
      </c>
      <c r="B233" s="44" t="s">
        <v>210</v>
      </c>
      <c r="C233" s="45">
        <v>9.6</v>
      </c>
      <c r="D233" s="45">
        <v>2.5</v>
      </c>
      <c r="E233" s="45">
        <v>2.7</v>
      </c>
      <c r="F233" s="45">
        <v>2.5</v>
      </c>
      <c r="G233" s="45">
        <v>3.4</v>
      </c>
      <c r="H233" s="45">
        <v>2.9</v>
      </c>
      <c r="I233" s="45">
        <v>3.6</v>
      </c>
      <c r="J233" s="45">
        <v>5.4</v>
      </c>
      <c r="K233" s="45">
        <v>4.4000000000000004</v>
      </c>
      <c r="L233" s="45">
        <v>3.1</v>
      </c>
      <c r="M233" s="45">
        <v>5.8</v>
      </c>
      <c r="N233" s="45">
        <v>3.2</v>
      </c>
      <c r="O233" s="45">
        <v>0.8</v>
      </c>
      <c r="P233" s="43">
        <v>4</v>
      </c>
    </row>
    <row r="234" spans="1:16">
      <c r="A234" s="37">
        <v>233</v>
      </c>
      <c r="B234" s="51" t="s">
        <v>211</v>
      </c>
      <c r="C234" s="42">
        <v>6.7</v>
      </c>
      <c r="D234" s="42">
        <v>0.1</v>
      </c>
      <c r="E234" s="42">
        <v>0</v>
      </c>
      <c r="F234" s="42">
        <v>0</v>
      </c>
      <c r="G234" s="42">
        <v>0.5</v>
      </c>
      <c r="H234" s="42">
        <v>0.1</v>
      </c>
      <c r="I234" s="42">
        <v>0.8</v>
      </c>
      <c r="J234" s="42">
        <v>3.5</v>
      </c>
      <c r="K234" s="42">
        <v>3.8</v>
      </c>
      <c r="L234" s="42">
        <v>0.7</v>
      </c>
      <c r="M234" s="42">
        <v>0.4</v>
      </c>
      <c r="N234" s="42">
        <v>0</v>
      </c>
      <c r="O234" s="42">
        <v>0</v>
      </c>
      <c r="P234" s="43">
        <v>1.2</v>
      </c>
    </row>
    <row r="235" spans="1:16">
      <c r="A235" s="37">
        <v>234</v>
      </c>
      <c r="B235" s="48" t="s">
        <v>212</v>
      </c>
      <c r="C235" s="45">
        <v>3.3</v>
      </c>
      <c r="D235" s="45">
        <v>1.7</v>
      </c>
      <c r="E235" s="45">
        <v>2.7</v>
      </c>
      <c r="F235" s="45">
        <v>2.2000000000000002</v>
      </c>
      <c r="G235" s="45">
        <v>3</v>
      </c>
      <c r="H235" s="45">
        <v>2.4</v>
      </c>
      <c r="I235" s="45">
        <v>2.1</v>
      </c>
      <c r="J235" s="45">
        <v>2</v>
      </c>
      <c r="K235" s="45">
        <v>0.3</v>
      </c>
      <c r="L235" s="45">
        <v>2.1</v>
      </c>
      <c r="M235" s="45">
        <v>3.2</v>
      </c>
      <c r="N235" s="45">
        <v>1.9</v>
      </c>
      <c r="O235" s="45">
        <v>0.7</v>
      </c>
      <c r="P235" s="43">
        <v>2.6</v>
      </c>
    </row>
    <row r="236" spans="1:16">
      <c r="A236" s="37">
        <v>235</v>
      </c>
      <c r="B236" s="51" t="s">
        <v>213</v>
      </c>
      <c r="C236" s="42">
        <v>1</v>
      </c>
      <c r="D236" s="42">
        <v>0.8</v>
      </c>
      <c r="E236" s="42">
        <v>0</v>
      </c>
      <c r="F236" s="42">
        <v>0.4</v>
      </c>
      <c r="G236" s="42">
        <v>0.9</v>
      </c>
      <c r="H236" s="42">
        <v>0.7</v>
      </c>
      <c r="I236" s="42">
        <v>1.7</v>
      </c>
      <c r="J236" s="42">
        <v>0.7</v>
      </c>
      <c r="K236" s="42">
        <v>0.6</v>
      </c>
      <c r="L236" s="42">
        <v>1.5</v>
      </c>
      <c r="M236" s="42">
        <v>0.9</v>
      </c>
      <c r="N236" s="42">
        <v>1.4</v>
      </c>
      <c r="O236" s="42">
        <v>0.1</v>
      </c>
      <c r="P236" s="43">
        <v>0.8</v>
      </c>
    </row>
    <row r="237" spans="1:16">
      <c r="A237" s="37">
        <v>236</v>
      </c>
      <c r="B237" s="48" t="s">
        <v>214</v>
      </c>
      <c r="C237" s="45">
        <v>0.2</v>
      </c>
      <c r="D237" s="45">
        <v>0.1</v>
      </c>
      <c r="E237" s="45">
        <v>0</v>
      </c>
      <c r="F237" s="45">
        <v>0</v>
      </c>
      <c r="G237" s="45">
        <v>0.5</v>
      </c>
      <c r="H237" s="45">
        <v>0.2</v>
      </c>
      <c r="I237" s="45">
        <v>0</v>
      </c>
      <c r="J237" s="45">
        <v>0</v>
      </c>
      <c r="K237" s="45">
        <v>0</v>
      </c>
      <c r="L237" s="45">
        <v>0.3</v>
      </c>
      <c r="M237" s="45">
        <v>2.2000000000000002</v>
      </c>
      <c r="N237" s="45">
        <v>0</v>
      </c>
      <c r="O237" s="45">
        <v>0</v>
      </c>
      <c r="P237" s="43">
        <v>0.3</v>
      </c>
    </row>
    <row r="238" spans="1:16">
      <c r="A238" s="37">
        <v>237</v>
      </c>
      <c r="B238" s="46" t="s">
        <v>215</v>
      </c>
      <c r="C238" s="42">
        <v>13</v>
      </c>
      <c r="D238" s="42">
        <v>10.1</v>
      </c>
      <c r="E238" s="42">
        <v>5.5</v>
      </c>
      <c r="F238" s="42">
        <v>8.3000000000000007</v>
      </c>
      <c r="G238" s="42">
        <v>9.3000000000000007</v>
      </c>
      <c r="H238" s="42">
        <v>9.4</v>
      </c>
      <c r="I238" s="42">
        <v>9</v>
      </c>
      <c r="J238" s="42">
        <v>7.3</v>
      </c>
      <c r="K238" s="42">
        <v>7.5</v>
      </c>
      <c r="L238" s="42">
        <v>6.6</v>
      </c>
      <c r="M238" s="42">
        <v>15.1</v>
      </c>
      <c r="N238" s="42">
        <v>9.9</v>
      </c>
      <c r="O238" s="42">
        <v>0.6</v>
      </c>
      <c r="P238" s="43">
        <v>9.6999999999999993</v>
      </c>
    </row>
    <row r="239" spans="1:16">
      <c r="A239" s="37">
        <v>238</v>
      </c>
      <c r="B239" s="44" t="s">
        <v>216</v>
      </c>
      <c r="C239" s="45">
        <v>5.7</v>
      </c>
      <c r="D239" s="45">
        <v>6.5</v>
      </c>
      <c r="E239" s="45">
        <v>3.7</v>
      </c>
      <c r="F239" s="45">
        <v>4.2</v>
      </c>
      <c r="G239" s="45">
        <v>3.3</v>
      </c>
      <c r="H239" s="45">
        <v>1.3</v>
      </c>
      <c r="I239" s="45">
        <v>2</v>
      </c>
      <c r="J239" s="45">
        <v>1</v>
      </c>
      <c r="K239" s="45">
        <v>1.8</v>
      </c>
      <c r="L239" s="45">
        <v>1.1000000000000001</v>
      </c>
      <c r="M239" s="45">
        <v>12.2</v>
      </c>
      <c r="N239" s="45">
        <v>6.3</v>
      </c>
      <c r="O239" s="45">
        <v>0</v>
      </c>
      <c r="P239" s="43">
        <v>3.4</v>
      </c>
    </row>
    <row r="240" spans="1:16">
      <c r="A240" s="37">
        <v>239</v>
      </c>
      <c r="B240" s="46" t="s">
        <v>217</v>
      </c>
      <c r="C240" s="42">
        <v>1.3</v>
      </c>
      <c r="D240" s="42">
        <v>1.5</v>
      </c>
      <c r="E240" s="42">
        <v>1.9</v>
      </c>
      <c r="F240" s="42">
        <v>1.2</v>
      </c>
      <c r="G240" s="42">
        <v>1.7</v>
      </c>
      <c r="H240" s="42">
        <v>1.9</v>
      </c>
      <c r="I240" s="42">
        <v>1.1000000000000001</v>
      </c>
      <c r="J240" s="42">
        <v>0.7</v>
      </c>
      <c r="K240" s="42">
        <v>0.8</v>
      </c>
      <c r="L240" s="42">
        <v>1.3</v>
      </c>
      <c r="M240" s="42">
        <v>1.6</v>
      </c>
      <c r="N240" s="42">
        <v>1.8</v>
      </c>
      <c r="O240" s="42">
        <v>0</v>
      </c>
      <c r="P240" s="43">
        <v>1.6</v>
      </c>
    </row>
    <row r="241" spans="1:16" ht="22.5">
      <c r="A241" s="37">
        <v>240</v>
      </c>
      <c r="B241" s="47" t="s">
        <v>281</v>
      </c>
      <c r="C241" s="45">
        <v>25.5</v>
      </c>
      <c r="D241" s="45">
        <v>23</v>
      </c>
      <c r="E241" s="45">
        <v>18.5</v>
      </c>
      <c r="F241" s="45">
        <v>17.3</v>
      </c>
      <c r="G241" s="45">
        <v>20.3</v>
      </c>
      <c r="H241" s="45">
        <v>13.4</v>
      </c>
      <c r="I241" s="45">
        <v>15.3</v>
      </c>
      <c r="J241" s="45">
        <v>19.100000000000001</v>
      </c>
      <c r="K241" s="45">
        <v>15.1</v>
      </c>
      <c r="L241" s="45">
        <v>18.600000000000001</v>
      </c>
      <c r="M241" s="45">
        <v>28.9</v>
      </c>
      <c r="N241" s="45">
        <v>22.2</v>
      </c>
      <c r="O241" s="45">
        <v>3.9</v>
      </c>
      <c r="P241" s="43">
        <v>19.3</v>
      </c>
    </row>
    <row r="242" spans="1:16">
      <c r="A242" s="37">
        <v>241</v>
      </c>
      <c r="B242" s="74" t="s">
        <v>282</v>
      </c>
      <c r="C242" s="71"/>
      <c r="D242" s="71"/>
      <c r="E242" s="71"/>
      <c r="F242" s="71"/>
      <c r="G242" s="71"/>
      <c r="H242" s="71"/>
      <c r="I242" s="71"/>
      <c r="J242" s="71"/>
      <c r="K242" s="71"/>
      <c r="L242" s="71"/>
      <c r="M242" s="71"/>
      <c r="N242" s="71"/>
      <c r="O242" s="71"/>
      <c r="P242" s="71"/>
    </row>
    <row r="243" spans="1:16" ht="22.5">
      <c r="A243" s="37">
        <v>242</v>
      </c>
      <c r="B243" s="40" t="s">
        <v>218</v>
      </c>
      <c r="C243" s="42">
        <v>66.8</v>
      </c>
      <c r="D243" s="42">
        <v>64.900000000000006</v>
      </c>
      <c r="E243" s="42">
        <v>67.2</v>
      </c>
      <c r="F243" s="42">
        <v>65.2</v>
      </c>
      <c r="G243" s="42">
        <v>62.8</v>
      </c>
      <c r="H243" s="42">
        <v>57.5</v>
      </c>
      <c r="I243" s="42">
        <v>76.2</v>
      </c>
      <c r="J243" s="42">
        <v>77.3</v>
      </c>
      <c r="K243" s="42">
        <v>74.900000000000006</v>
      </c>
      <c r="L243" s="42">
        <v>69.099999999999994</v>
      </c>
      <c r="M243" s="42">
        <v>70.2</v>
      </c>
      <c r="N243" s="42">
        <v>60.2</v>
      </c>
      <c r="O243" s="42">
        <v>40.5</v>
      </c>
      <c r="P243" s="43">
        <v>63.4</v>
      </c>
    </row>
    <row r="244" spans="1:16">
      <c r="A244" s="37">
        <v>243</v>
      </c>
      <c r="B244" s="44" t="s">
        <v>230</v>
      </c>
      <c r="C244" s="45">
        <v>34.1</v>
      </c>
      <c r="D244" s="45">
        <v>30.6</v>
      </c>
      <c r="E244" s="45">
        <v>31.8</v>
      </c>
      <c r="F244" s="45">
        <v>27.8</v>
      </c>
      <c r="G244" s="45">
        <v>31</v>
      </c>
      <c r="H244" s="45">
        <v>31.1</v>
      </c>
      <c r="I244" s="45">
        <v>37.9</v>
      </c>
      <c r="J244" s="45">
        <v>46.2</v>
      </c>
      <c r="K244" s="45">
        <v>38.9</v>
      </c>
      <c r="L244" s="45">
        <v>34.9</v>
      </c>
      <c r="M244" s="45">
        <v>25.4</v>
      </c>
      <c r="N244" s="45">
        <v>17.600000000000001</v>
      </c>
      <c r="O244" s="45">
        <v>8.9</v>
      </c>
      <c r="P244" s="43">
        <v>31.9</v>
      </c>
    </row>
    <row r="245" spans="1:16">
      <c r="A245" s="37">
        <v>244</v>
      </c>
      <c r="B245" s="46" t="s">
        <v>231</v>
      </c>
      <c r="C245" s="42">
        <v>50.7</v>
      </c>
      <c r="D245" s="42">
        <v>48.3</v>
      </c>
      <c r="E245" s="42">
        <v>51.2</v>
      </c>
      <c r="F245" s="42">
        <v>49.3</v>
      </c>
      <c r="G245" s="42">
        <v>42.2</v>
      </c>
      <c r="H245" s="42">
        <v>34</v>
      </c>
      <c r="I245" s="42">
        <v>51.9</v>
      </c>
      <c r="J245" s="42">
        <v>52.3</v>
      </c>
      <c r="K245" s="42">
        <v>55.2</v>
      </c>
      <c r="L245" s="42">
        <v>50</v>
      </c>
      <c r="M245" s="42">
        <v>60</v>
      </c>
      <c r="N245" s="42">
        <v>51.2</v>
      </c>
      <c r="O245" s="42">
        <v>32.9</v>
      </c>
      <c r="P245" s="43">
        <v>43.3</v>
      </c>
    </row>
    <row r="246" spans="1:16">
      <c r="A246" s="37">
        <v>245</v>
      </c>
      <c r="B246" s="44" t="s">
        <v>232</v>
      </c>
      <c r="C246" s="45">
        <v>3.3</v>
      </c>
      <c r="D246" s="45">
        <v>4.5</v>
      </c>
      <c r="E246" s="45">
        <v>3</v>
      </c>
      <c r="F246" s="45">
        <v>2.2000000000000002</v>
      </c>
      <c r="G246" s="45">
        <v>1.8</v>
      </c>
      <c r="H246" s="45">
        <v>2.5</v>
      </c>
      <c r="I246" s="45">
        <v>2.1</v>
      </c>
      <c r="J246" s="45">
        <v>2.2999999999999998</v>
      </c>
      <c r="K246" s="45">
        <v>7.9</v>
      </c>
      <c r="L246" s="45">
        <v>1.6</v>
      </c>
      <c r="M246" s="45">
        <v>2.7</v>
      </c>
      <c r="N246" s="45">
        <v>0.5</v>
      </c>
      <c r="O246" s="45">
        <v>2</v>
      </c>
      <c r="P246" s="43">
        <v>2.6</v>
      </c>
    </row>
    <row r="247" spans="1:16">
      <c r="A247" s="37">
        <v>246</v>
      </c>
      <c r="B247" s="46" t="s">
        <v>233</v>
      </c>
      <c r="C247" s="42">
        <v>1.1000000000000001</v>
      </c>
      <c r="D247" s="42">
        <v>1.2</v>
      </c>
      <c r="E247" s="42">
        <v>2.5</v>
      </c>
      <c r="F247" s="42">
        <v>1.5</v>
      </c>
      <c r="G247" s="42">
        <v>2.1</v>
      </c>
      <c r="H247" s="42">
        <v>1.2</v>
      </c>
      <c r="I247" s="42">
        <v>4.2</v>
      </c>
      <c r="J247" s="42">
        <v>1.3</v>
      </c>
      <c r="K247" s="42">
        <v>0.9</v>
      </c>
      <c r="L247" s="42">
        <v>1</v>
      </c>
      <c r="M247" s="42">
        <v>5.2</v>
      </c>
      <c r="N247" s="42">
        <v>0.3</v>
      </c>
      <c r="O247" s="42">
        <v>0.3</v>
      </c>
      <c r="P247" s="43">
        <v>1.6</v>
      </c>
    </row>
    <row r="248" spans="1:16">
      <c r="A248" s="37">
        <v>247</v>
      </c>
      <c r="B248" s="44" t="s">
        <v>234</v>
      </c>
      <c r="C248" s="45">
        <v>2.9</v>
      </c>
      <c r="D248" s="45">
        <v>0.7</v>
      </c>
      <c r="E248" s="45">
        <v>0.7</v>
      </c>
      <c r="F248" s="45">
        <v>0.8</v>
      </c>
      <c r="G248" s="45">
        <v>1</v>
      </c>
      <c r="H248" s="45">
        <v>0.9</v>
      </c>
      <c r="I248" s="45">
        <v>1.6</v>
      </c>
      <c r="J248" s="45">
        <v>0.9</v>
      </c>
      <c r="K248" s="45">
        <v>1</v>
      </c>
      <c r="L248" s="45">
        <v>0.7</v>
      </c>
      <c r="M248" s="45">
        <v>0.6</v>
      </c>
      <c r="N248" s="45">
        <v>0</v>
      </c>
      <c r="O248" s="45">
        <v>0.3</v>
      </c>
      <c r="P248" s="43">
        <v>1.2</v>
      </c>
    </row>
    <row r="249" spans="1:16">
      <c r="A249" s="37">
        <v>248</v>
      </c>
      <c r="B249" s="46" t="s">
        <v>235</v>
      </c>
      <c r="C249" s="42">
        <v>2.7</v>
      </c>
      <c r="D249" s="42">
        <v>4.3</v>
      </c>
      <c r="E249" s="42">
        <v>4.5999999999999996</v>
      </c>
      <c r="F249" s="42">
        <v>2.4</v>
      </c>
      <c r="G249" s="42">
        <v>3.3</v>
      </c>
      <c r="H249" s="42">
        <v>3.6</v>
      </c>
      <c r="I249" s="42">
        <v>3.5</v>
      </c>
      <c r="J249" s="42">
        <v>3.6</v>
      </c>
      <c r="K249" s="42">
        <v>5</v>
      </c>
      <c r="L249" s="42">
        <v>2.6</v>
      </c>
      <c r="M249" s="42">
        <v>3.5</v>
      </c>
      <c r="N249" s="42">
        <v>4.3</v>
      </c>
      <c r="O249" s="42">
        <v>1.1000000000000001</v>
      </c>
      <c r="P249" s="43">
        <v>3.4</v>
      </c>
    </row>
    <row r="250" spans="1:16">
      <c r="A250" s="37">
        <v>249</v>
      </c>
      <c r="B250" s="44" t="s">
        <v>236</v>
      </c>
      <c r="C250" s="45">
        <v>3.7</v>
      </c>
      <c r="D250" s="45">
        <v>4.2</v>
      </c>
      <c r="E250" s="45">
        <v>3.7</v>
      </c>
      <c r="F250" s="45">
        <v>7.1</v>
      </c>
      <c r="G250" s="45">
        <v>5.8</v>
      </c>
      <c r="H250" s="45">
        <v>2.9</v>
      </c>
      <c r="I250" s="45">
        <v>5.2</v>
      </c>
      <c r="J250" s="45">
        <v>4.0999999999999996</v>
      </c>
      <c r="K250" s="45">
        <v>5.7</v>
      </c>
      <c r="L250" s="45">
        <v>3.9</v>
      </c>
      <c r="M250" s="45">
        <v>5.7</v>
      </c>
      <c r="N250" s="45">
        <v>4.8</v>
      </c>
      <c r="O250" s="45">
        <v>1.9</v>
      </c>
      <c r="P250" s="43">
        <v>4.5</v>
      </c>
    </row>
    <row r="251" spans="1:16">
      <c r="A251" s="37">
        <v>250</v>
      </c>
      <c r="B251" s="46" t="s">
        <v>237</v>
      </c>
      <c r="C251" s="42">
        <v>2</v>
      </c>
      <c r="D251" s="42">
        <v>6.3</v>
      </c>
      <c r="E251" s="42">
        <v>5.4</v>
      </c>
      <c r="F251" s="42">
        <v>5.6</v>
      </c>
      <c r="G251" s="42">
        <v>2.8</v>
      </c>
      <c r="H251" s="42">
        <v>1.5</v>
      </c>
      <c r="I251" s="42">
        <v>0.8</v>
      </c>
      <c r="J251" s="42">
        <v>1.3</v>
      </c>
      <c r="K251" s="42">
        <v>9.1</v>
      </c>
      <c r="L251" s="42">
        <v>0.9</v>
      </c>
      <c r="M251" s="42">
        <v>0.1</v>
      </c>
      <c r="N251" s="42">
        <v>0.1</v>
      </c>
      <c r="O251" s="42">
        <v>0</v>
      </c>
      <c r="P251" s="43">
        <v>2.8</v>
      </c>
    </row>
    <row r="252" spans="1:16">
      <c r="A252" s="37">
        <v>251</v>
      </c>
      <c r="B252" s="44" t="s">
        <v>238</v>
      </c>
      <c r="C252" s="45">
        <v>2.9</v>
      </c>
      <c r="D252" s="45">
        <v>3.7</v>
      </c>
      <c r="E252" s="45">
        <v>2.7</v>
      </c>
      <c r="F252" s="45">
        <v>1.1000000000000001</v>
      </c>
      <c r="G252" s="45">
        <v>2.1</v>
      </c>
      <c r="H252" s="45">
        <v>1</v>
      </c>
      <c r="I252" s="45">
        <v>1.9</v>
      </c>
      <c r="J252" s="45">
        <v>1.8</v>
      </c>
      <c r="K252" s="45">
        <v>1.8</v>
      </c>
      <c r="L252" s="45">
        <v>0.7</v>
      </c>
      <c r="M252" s="45">
        <v>1</v>
      </c>
      <c r="N252" s="55">
        <v>0</v>
      </c>
      <c r="O252" s="45">
        <v>0</v>
      </c>
      <c r="P252" s="43">
        <v>2.1</v>
      </c>
    </row>
    <row r="253" spans="1:16">
      <c r="A253" s="37">
        <v>252</v>
      </c>
      <c r="B253" s="46" t="s">
        <v>239</v>
      </c>
      <c r="C253" s="42">
        <v>4.2</v>
      </c>
      <c r="D253" s="42">
        <v>7.3</v>
      </c>
      <c r="E253" s="42">
        <v>5.4</v>
      </c>
      <c r="F253" s="42">
        <v>5.0999999999999996</v>
      </c>
      <c r="G253" s="42">
        <v>2.6</v>
      </c>
      <c r="H253" s="42">
        <v>2</v>
      </c>
      <c r="I253" s="42">
        <v>2.2999999999999998</v>
      </c>
      <c r="J253" s="42">
        <v>3.5</v>
      </c>
      <c r="K253" s="42">
        <v>7.3</v>
      </c>
      <c r="L253" s="42">
        <v>4.5</v>
      </c>
      <c r="M253" s="42">
        <v>5.2</v>
      </c>
      <c r="N253" s="42">
        <v>0.9</v>
      </c>
      <c r="O253" s="42">
        <v>0</v>
      </c>
      <c r="P253" s="43">
        <v>3.4</v>
      </c>
    </row>
    <row r="254" spans="1:16">
      <c r="A254" s="37">
        <v>253</v>
      </c>
      <c r="B254" s="44" t="s">
        <v>240</v>
      </c>
      <c r="C254" s="45">
        <v>1.1000000000000001</v>
      </c>
      <c r="D254" s="45">
        <v>1.3</v>
      </c>
      <c r="E254" s="45">
        <v>2.1</v>
      </c>
      <c r="F254" s="45">
        <v>1.7</v>
      </c>
      <c r="G254" s="45">
        <v>1.6</v>
      </c>
      <c r="H254" s="45">
        <v>0.4</v>
      </c>
      <c r="I254" s="45">
        <v>0.2</v>
      </c>
      <c r="J254" s="55">
        <v>0</v>
      </c>
      <c r="K254" s="45">
        <v>5.3</v>
      </c>
      <c r="L254" s="45">
        <v>0.2</v>
      </c>
      <c r="M254" s="45">
        <v>0.3</v>
      </c>
      <c r="N254" s="45">
        <v>0</v>
      </c>
      <c r="O254" s="45">
        <v>0</v>
      </c>
      <c r="P254" s="43">
        <v>1.2</v>
      </c>
    </row>
    <row r="255" spans="1:16">
      <c r="A255" s="37">
        <v>254</v>
      </c>
      <c r="B255" s="46" t="s">
        <v>241</v>
      </c>
      <c r="C255" s="42">
        <v>3.8</v>
      </c>
      <c r="D255" s="42">
        <v>3</v>
      </c>
      <c r="E255" s="42">
        <v>3.7</v>
      </c>
      <c r="F255" s="42">
        <v>4.2</v>
      </c>
      <c r="G255" s="42">
        <v>2.6</v>
      </c>
      <c r="H255" s="42">
        <v>2.4</v>
      </c>
      <c r="I255" s="42">
        <v>1.9</v>
      </c>
      <c r="J255" s="42">
        <v>1.9</v>
      </c>
      <c r="K255" s="42">
        <v>6.7</v>
      </c>
      <c r="L255" s="42">
        <v>2.7</v>
      </c>
      <c r="M255" s="42">
        <v>3.6</v>
      </c>
      <c r="N255" s="42">
        <v>0.3</v>
      </c>
      <c r="O255" s="42">
        <v>0.6</v>
      </c>
      <c r="P255" s="43">
        <v>2.8</v>
      </c>
    </row>
    <row r="256" spans="1:16">
      <c r="A256" s="37">
        <v>255</v>
      </c>
      <c r="B256" s="44" t="s">
        <v>219</v>
      </c>
      <c r="C256" s="45">
        <v>47.4</v>
      </c>
      <c r="D256" s="45">
        <v>43.1</v>
      </c>
      <c r="E256" s="45">
        <v>42.3</v>
      </c>
      <c r="F256" s="45">
        <v>44.8</v>
      </c>
      <c r="G256" s="45">
        <v>43.8</v>
      </c>
      <c r="H256" s="45">
        <v>36.5</v>
      </c>
      <c r="I256" s="45">
        <v>57.8</v>
      </c>
      <c r="J256" s="45">
        <v>51.4</v>
      </c>
      <c r="K256" s="45">
        <v>51.2</v>
      </c>
      <c r="L256" s="45">
        <v>45.8</v>
      </c>
      <c r="M256" s="45">
        <v>52.2</v>
      </c>
      <c r="N256" s="45">
        <v>38.4</v>
      </c>
      <c r="O256" s="45">
        <v>23.8</v>
      </c>
      <c r="P256" s="43">
        <v>43</v>
      </c>
    </row>
    <row r="257" spans="1:16">
      <c r="A257" s="37">
        <v>256</v>
      </c>
      <c r="B257" s="46" t="s">
        <v>220</v>
      </c>
      <c r="C257" s="42">
        <v>14</v>
      </c>
      <c r="D257" s="42">
        <v>12.9</v>
      </c>
      <c r="E257" s="42">
        <v>9.6999999999999993</v>
      </c>
      <c r="F257" s="42">
        <v>12.2</v>
      </c>
      <c r="G257" s="42">
        <v>13.7</v>
      </c>
      <c r="H257" s="42">
        <v>6.9</v>
      </c>
      <c r="I257" s="42">
        <v>12.7</v>
      </c>
      <c r="J257" s="42">
        <v>22.3</v>
      </c>
      <c r="K257" s="42">
        <v>11.9</v>
      </c>
      <c r="L257" s="42">
        <v>18.2</v>
      </c>
      <c r="M257" s="42">
        <v>8.3000000000000007</v>
      </c>
      <c r="N257" s="42">
        <v>10.9</v>
      </c>
      <c r="O257" s="42">
        <v>9.4</v>
      </c>
      <c r="P257" s="43">
        <v>12.1</v>
      </c>
    </row>
    <row r="258" spans="1:16" ht="22.5">
      <c r="A258" s="37">
        <v>257</v>
      </c>
      <c r="B258" s="44" t="s">
        <v>221</v>
      </c>
      <c r="C258" s="45">
        <v>4.8</v>
      </c>
      <c r="D258" s="45">
        <v>4.4000000000000004</v>
      </c>
      <c r="E258" s="45">
        <v>3.4</v>
      </c>
      <c r="F258" s="45">
        <v>3</v>
      </c>
      <c r="G258" s="45">
        <v>3.7</v>
      </c>
      <c r="H258" s="45">
        <v>3.1</v>
      </c>
      <c r="I258" s="45">
        <v>2.8</v>
      </c>
      <c r="J258" s="45">
        <v>3.1</v>
      </c>
      <c r="K258" s="45">
        <v>6.7</v>
      </c>
      <c r="L258" s="45">
        <v>6.2</v>
      </c>
      <c r="M258" s="45">
        <v>6</v>
      </c>
      <c r="N258" s="45">
        <v>3</v>
      </c>
      <c r="O258" s="45">
        <v>3.8</v>
      </c>
      <c r="P258" s="43">
        <v>3.8</v>
      </c>
    </row>
    <row r="259" spans="1:16" ht="22.5">
      <c r="A259" s="37">
        <v>258</v>
      </c>
      <c r="B259" s="46" t="s">
        <v>222</v>
      </c>
      <c r="C259" s="42">
        <v>11</v>
      </c>
      <c r="D259" s="42">
        <v>10.9</v>
      </c>
      <c r="E259" s="42">
        <v>9.4</v>
      </c>
      <c r="F259" s="42">
        <v>8.1</v>
      </c>
      <c r="G259" s="42">
        <v>8.5</v>
      </c>
      <c r="H259" s="42">
        <v>4.9000000000000004</v>
      </c>
      <c r="I259" s="42">
        <v>7.6</v>
      </c>
      <c r="J259" s="42">
        <v>11.8</v>
      </c>
      <c r="K259" s="42">
        <v>12.1</v>
      </c>
      <c r="L259" s="42">
        <v>4</v>
      </c>
      <c r="M259" s="42">
        <v>11.9</v>
      </c>
      <c r="N259" s="42">
        <v>13.2</v>
      </c>
      <c r="O259" s="42">
        <v>7.1</v>
      </c>
      <c r="P259" s="43">
        <v>8.3000000000000007</v>
      </c>
    </row>
    <row r="260" spans="1:16" ht="22.5">
      <c r="A260" s="37">
        <v>259</v>
      </c>
      <c r="B260" s="44" t="s">
        <v>223</v>
      </c>
      <c r="C260" s="45">
        <v>25.7</v>
      </c>
      <c r="D260" s="45">
        <v>22.2</v>
      </c>
      <c r="E260" s="45">
        <v>21.9</v>
      </c>
      <c r="F260" s="45">
        <v>24</v>
      </c>
      <c r="G260" s="45">
        <v>25.4</v>
      </c>
      <c r="H260" s="45">
        <v>18.2</v>
      </c>
      <c r="I260" s="45">
        <v>33.700000000000003</v>
      </c>
      <c r="J260" s="45">
        <v>29.6</v>
      </c>
      <c r="K260" s="45">
        <v>24.6</v>
      </c>
      <c r="L260" s="45">
        <v>21.1</v>
      </c>
      <c r="M260" s="45">
        <v>29.3</v>
      </c>
      <c r="N260" s="55">
        <v>22.7</v>
      </c>
      <c r="O260" s="45">
        <v>9</v>
      </c>
      <c r="P260" s="43">
        <v>23.5</v>
      </c>
    </row>
    <row r="261" spans="1:16" ht="22.5">
      <c r="A261" s="37">
        <v>260</v>
      </c>
      <c r="B261" s="46" t="s">
        <v>224</v>
      </c>
      <c r="C261" s="42">
        <v>0.8</v>
      </c>
      <c r="D261" s="42">
        <v>0.8</v>
      </c>
      <c r="E261" s="42">
        <v>2</v>
      </c>
      <c r="F261" s="42">
        <v>2.2000000000000002</v>
      </c>
      <c r="G261" s="42">
        <v>1.3</v>
      </c>
      <c r="H261" s="42">
        <v>1.6</v>
      </c>
      <c r="I261" s="42">
        <v>4</v>
      </c>
      <c r="J261" s="42">
        <v>0.8</v>
      </c>
      <c r="K261" s="42">
        <v>0.4</v>
      </c>
      <c r="L261" s="42">
        <v>0.8</v>
      </c>
      <c r="M261" s="42">
        <v>5</v>
      </c>
      <c r="N261" s="42">
        <v>1.4</v>
      </c>
      <c r="O261" s="42">
        <v>0.1</v>
      </c>
      <c r="P261" s="43">
        <v>1.3</v>
      </c>
    </row>
    <row r="262" spans="1:16" ht="22.5">
      <c r="A262" s="37">
        <v>261</v>
      </c>
      <c r="B262" s="44" t="s">
        <v>225</v>
      </c>
      <c r="C262" s="45">
        <v>4.5999999999999996</v>
      </c>
      <c r="D262" s="45">
        <v>7.1</v>
      </c>
      <c r="E262" s="45">
        <v>5.0999999999999996</v>
      </c>
      <c r="F262" s="45">
        <v>5.6</v>
      </c>
      <c r="G262" s="45">
        <v>3.2</v>
      </c>
      <c r="H262" s="45">
        <v>2.8</v>
      </c>
      <c r="I262" s="45">
        <v>0.9</v>
      </c>
      <c r="J262" s="45">
        <v>3.9</v>
      </c>
      <c r="K262" s="45">
        <v>8.9</v>
      </c>
      <c r="L262" s="45">
        <v>1.5</v>
      </c>
      <c r="M262" s="45">
        <v>5.7</v>
      </c>
      <c r="N262" s="55">
        <v>0.4</v>
      </c>
      <c r="O262" s="45">
        <v>1.7</v>
      </c>
      <c r="P262" s="43">
        <v>3.8</v>
      </c>
    </row>
    <row r="263" spans="1:16">
      <c r="A263" s="37">
        <v>262</v>
      </c>
      <c r="B263" s="46" t="s">
        <v>226</v>
      </c>
      <c r="C263" s="42">
        <v>0.5</v>
      </c>
      <c r="D263" s="42">
        <v>0.7</v>
      </c>
      <c r="E263" s="42">
        <v>1</v>
      </c>
      <c r="F263" s="42">
        <v>0.5</v>
      </c>
      <c r="G263" s="42">
        <v>1.9</v>
      </c>
      <c r="H263" s="42">
        <v>0.5</v>
      </c>
      <c r="I263" s="42">
        <v>2.5</v>
      </c>
      <c r="J263" s="42">
        <v>0.4</v>
      </c>
      <c r="K263" s="42">
        <v>1.6</v>
      </c>
      <c r="L263" s="42">
        <v>0</v>
      </c>
      <c r="M263" s="42">
        <v>0</v>
      </c>
      <c r="N263" s="42">
        <v>0</v>
      </c>
      <c r="O263" s="42">
        <v>0</v>
      </c>
      <c r="P263" s="43">
        <v>1.1000000000000001</v>
      </c>
    </row>
    <row r="264" spans="1:16">
      <c r="A264" s="37">
        <v>263</v>
      </c>
      <c r="B264" s="44" t="s">
        <v>227</v>
      </c>
      <c r="C264" s="45">
        <v>8</v>
      </c>
      <c r="D264" s="45">
        <v>10</v>
      </c>
      <c r="E264" s="45">
        <v>10.4</v>
      </c>
      <c r="F264" s="45">
        <v>9.1</v>
      </c>
      <c r="G264" s="45">
        <v>7.4</v>
      </c>
      <c r="H264" s="45">
        <v>3.1</v>
      </c>
      <c r="I264" s="45">
        <v>5.7</v>
      </c>
      <c r="J264" s="45">
        <v>9</v>
      </c>
      <c r="K264" s="45">
        <v>15</v>
      </c>
      <c r="L264" s="45">
        <v>5.0999999999999996</v>
      </c>
      <c r="M264" s="45">
        <v>6.2</v>
      </c>
      <c r="N264" s="45">
        <v>1.5</v>
      </c>
      <c r="O264" s="45">
        <v>0</v>
      </c>
      <c r="P264" s="43">
        <v>6.9</v>
      </c>
    </row>
    <row r="265" spans="1:16">
      <c r="A265" s="37">
        <v>264</v>
      </c>
      <c r="B265" s="46" t="s">
        <v>228</v>
      </c>
      <c r="C265" s="42">
        <v>2</v>
      </c>
      <c r="D265" s="42">
        <v>2.5</v>
      </c>
      <c r="E265" s="42">
        <v>0.8</v>
      </c>
      <c r="F265" s="42">
        <v>0.3</v>
      </c>
      <c r="G265" s="42">
        <v>1.1000000000000001</v>
      </c>
      <c r="H265" s="42">
        <v>0.8</v>
      </c>
      <c r="I265" s="42">
        <v>1.6</v>
      </c>
      <c r="J265" s="42">
        <v>1.6</v>
      </c>
      <c r="K265" s="42">
        <v>1.2</v>
      </c>
      <c r="L265" s="42">
        <v>0.4</v>
      </c>
      <c r="M265" s="42">
        <v>0.2</v>
      </c>
      <c r="N265" s="42">
        <v>0.2</v>
      </c>
      <c r="O265" s="42">
        <v>0</v>
      </c>
      <c r="P265" s="43">
        <v>1.3</v>
      </c>
    </row>
    <row r="266" spans="1:16">
      <c r="A266" s="37">
        <v>265</v>
      </c>
      <c r="B266" s="44" t="s">
        <v>229</v>
      </c>
      <c r="C266" s="45">
        <v>6</v>
      </c>
      <c r="D266" s="45">
        <v>5.3</v>
      </c>
      <c r="E266" s="45">
        <v>5.4</v>
      </c>
      <c r="F266" s="45">
        <v>2.8</v>
      </c>
      <c r="G266" s="45">
        <v>4.7</v>
      </c>
      <c r="H266" s="45">
        <v>3.6</v>
      </c>
      <c r="I266" s="45">
        <v>2.8</v>
      </c>
      <c r="J266" s="45">
        <v>3.1</v>
      </c>
      <c r="K266" s="45">
        <v>2</v>
      </c>
      <c r="L266" s="45">
        <v>2.7</v>
      </c>
      <c r="M266" s="45">
        <v>3.9</v>
      </c>
      <c r="N266" s="45">
        <v>2.8</v>
      </c>
      <c r="O266" s="45">
        <v>0.1</v>
      </c>
      <c r="P266" s="43">
        <v>4.5</v>
      </c>
    </row>
    <row r="267" spans="1:16">
      <c r="A267" s="37">
        <v>266</v>
      </c>
      <c r="B267" s="46"/>
      <c r="C267" s="42" t="s">
        <v>601</v>
      </c>
      <c r="D267" s="42" t="s">
        <v>601</v>
      </c>
      <c r="E267" s="42" t="s">
        <v>601</v>
      </c>
      <c r="F267" s="42" t="s">
        <v>601</v>
      </c>
      <c r="G267" s="42" t="s">
        <v>601</v>
      </c>
      <c r="H267" s="42" t="s">
        <v>601</v>
      </c>
      <c r="I267" s="42" t="s">
        <v>601</v>
      </c>
      <c r="J267" s="42" t="s">
        <v>601</v>
      </c>
      <c r="K267" s="42" t="s">
        <v>601</v>
      </c>
      <c r="L267" s="42" t="s">
        <v>601</v>
      </c>
      <c r="M267" s="42" t="s">
        <v>601</v>
      </c>
      <c r="N267" s="42" t="s">
        <v>601</v>
      </c>
      <c r="O267" s="42" t="s">
        <v>601</v>
      </c>
      <c r="P267" s="43" t="s">
        <v>601</v>
      </c>
    </row>
    <row r="268" spans="1:16">
      <c r="B268" t="s">
        <v>572</v>
      </c>
    </row>
  </sheetData>
  <sheetProtection sheet="1" objects="1" scenarios="1"/>
  <mergeCells count="1">
    <mergeCell ref="B1:P1"/>
  </mergeCells>
  <pageMargins left="0.23622047244094491" right="0.23622047244094491"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8"/>
  <sheetViews>
    <sheetView workbookViewId="0">
      <pane ySplit="2" topLeftCell="A3" activePane="bottomLeft" state="frozen"/>
      <selection activeCell="E6" sqref="E6"/>
      <selection pane="bottomLeft"/>
    </sheetView>
  </sheetViews>
  <sheetFormatPr defaultRowHeight="15"/>
  <cols>
    <col min="1" max="1" width="5" style="37" customWidth="1"/>
    <col min="2" max="2" width="26.42578125" customWidth="1"/>
    <col min="3" max="16" width="6.5703125" customWidth="1"/>
    <col min="17" max="17" width="11.7109375" customWidth="1"/>
  </cols>
  <sheetData>
    <row r="1" spans="1:17" ht="30.75" customHeight="1">
      <c r="B1" s="172" t="s">
        <v>588</v>
      </c>
      <c r="C1" s="172"/>
      <c r="D1" s="172"/>
      <c r="E1" s="172"/>
      <c r="F1" s="172"/>
      <c r="G1" s="172"/>
      <c r="H1" s="172"/>
      <c r="I1" s="172"/>
      <c r="J1" s="172"/>
      <c r="K1" s="172"/>
      <c r="L1" s="172"/>
      <c r="M1" s="172"/>
      <c r="N1" s="172"/>
      <c r="O1" s="172"/>
      <c r="P1" s="172"/>
    </row>
    <row r="2" spans="1:17">
      <c r="A2" s="37">
        <v>1</v>
      </c>
      <c r="B2" s="40" t="s">
        <v>283</v>
      </c>
      <c r="C2" s="41" t="s">
        <v>284</v>
      </c>
      <c r="D2" s="41" t="s">
        <v>285</v>
      </c>
      <c r="E2" s="41" t="s">
        <v>286</v>
      </c>
      <c r="F2" s="41" t="s">
        <v>287</v>
      </c>
      <c r="G2" s="41" t="s">
        <v>288</v>
      </c>
      <c r="H2" s="41" t="s">
        <v>289</v>
      </c>
      <c r="I2" s="41" t="s">
        <v>290</v>
      </c>
      <c r="J2" s="41" t="s">
        <v>291</v>
      </c>
      <c r="K2" s="41" t="s">
        <v>292</v>
      </c>
      <c r="L2" s="41" t="s">
        <v>293</v>
      </c>
      <c r="M2" s="41" t="s">
        <v>294</v>
      </c>
      <c r="N2" s="41" t="s">
        <v>295</v>
      </c>
      <c r="O2" s="41" t="s">
        <v>296</v>
      </c>
      <c r="P2" s="41" t="s">
        <v>256</v>
      </c>
      <c r="Q2" s="121"/>
    </row>
    <row r="3" spans="1:17">
      <c r="A3" s="37">
        <v>2</v>
      </c>
      <c r="B3" s="56" t="s">
        <v>297</v>
      </c>
      <c r="C3" s="57"/>
      <c r="D3" s="57"/>
      <c r="E3" s="57"/>
      <c r="F3" s="57"/>
      <c r="G3" s="57"/>
      <c r="H3" s="57"/>
      <c r="I3" s="57"/>
      <c r="J3" s="57"/>
      <c r="K3" s="57"/>
      <c r="L3" s="57"/>
      <c r="M3" s="57"/>
      <c r="N3" s="57"/>
      <c r="O3" s="57"/>
      <c r="P3" s="58"/>
    </row>
    <row r="4" spans="1:17">
      <c r="A4" s="37">
        <v>3</v>
      </c>
      <c r="B4" s="40" t="s">
        <v>298</v>
      </c>
      <c r="C4" s="42">
        <v>75.900000000000006</v>
      </c>
      <c r="D4" s="42">
        <v>72.099999999999994</v>
      </c>
      <c r="E4" s="42">
        <v>66.400000000000006</v>
      </c>
      <c r="F4" s="42">
        <v>70.3</v>
      </c>
      <c r="G4" s="42">
        <v>73</v>
      </c>
      <c r="H4" s="42">
        <v>75.8</v>
      </c>
      <c r="I4" s="42">
        <v>63</v>
      </c>
      <c r="J4" s="42">
        <v>67.7</v>
      </c>
      <c r="K4" s="42">
        <v>65.3</v>
      </c>
      <c r="L4" s="42">
        <v>57.5</v>
      </c>
      <c r="M4" s="42">
        <v>66</v>
      </c>
      <c r="N4" s="42">
        <v>51.6</v>
      </c>
      <c r="O4" s="42">
        <v>41.2</v>
      </c>
      <c r="P4" s="43">
        <v>72.900000000000006</v>
      </c>
    </row>
    <row r="5" spans="1:17" ht="45">
      <c r="A5" s="37">
        <v>4</v>
      </c>
      <c r="B5" s="44" t="s">
        <v>299</v>
      </c>
      <c r="C5" s="45">
        <v>22</v>
      </c>
      <c r="D5" s="45">
        <v>24.6</v>
      </c>
      <c r="E5" s="45">
        <v>19.600000000000001</v>
      </c>
      <c r="F5" s="45">
        <v>15.3</v>
      </c>
      <c r="G5" s="45">
        <v>22.4</v>
      </c>
      <c r="H5" s="45">
        <v>15.7</v>
      </c>
      <c r="I5" s="45">
        <v>16.8</v>
      </c>
      <c r="J5" s="45">
        <v>22</v>
      </c>
      <c r="K5" s="45">
        <v>17.600000000000001</v>
      </c>
      <c r="L5" s="45">
        <v>16.399999999999999</v>
      </c>
      <c r="M5" s="45">
        <v>13.6</v>
      </c>
      <c r="N5" s="45">
        <v>8.6</v>
      </c>
      <c r="O5" s="45">
        <v>9.3000000000000007</v>
      </c>
      <c r="P5" s="43">
        <v>20.399999999999999</v>
      </c>
    </row>
    <row r="6" spans="1:17">
      <c r="A6" s="37">
        <v>5</v>
      </c>
      <c r="B6" s="46" t="s">
        <v>300</v>
      </c>
      <c r="C6" s="42">
        <v>30.6</v>
      </c>
      <c r="D6" s="42">
        <v>30.3</v>
      </c>
      <c r="E6" s="42">
        <v>25.8</v>
      </c>
      <c r="F6" s="42">
        <v>24.1</v>
      </c>
      <c r="G6" s="42">
        <v>24.9</v>
      </c>
      <c r="H6" s="42">
        <v>23.8</v>
      </c>
      <c r="I6" s="42">
        <v>13.5</v>
      </c>
      <c r="J6" s="42">
        <v>27.5</v>
      </c>
      <c r="K6" s="42">
        <v>18.2</v>
      </c>
      <c r="L6" s="42">
        <v>18.3</v>
      </c>
      <c r="M6" s="42">
        <v>28.8</v>
      </c>
      <c r="N6" s="42">
        <v>21.1</v>
      </c>
      <c r="O6" s="42">
        <v>18.899999999999999</v>
      </c>
      <c r="P6" s="43">
        <v>25.7</v>
      </c>
    </row>
    <row r="7" spans="1:17">
      <c r="A7" s="37">
        <v>6</v>
      </c>
      <c r="B7" s="44" t="s">
        <v>301</v>
      </c>
      <c r="C7" s="45">
        <v>42.8</v>
      </c>
      <c r="D7" s="45">
        <v>35.799999999999997</v>
      </c>
      <c r="E7" s="45">
        <v>27.1</v>
      </c>
      <c r="F7" s="45">
        <v>29.4</v>
      </c>
      <c r="G7" s="45">
        <v>33.700000000000003</v>
      </c>
      <c r="H7" s="45">
        <v>49.7</v>
      </c>
      <c r="I7" s="45">
        <v>35.299999999999997</v>
      </c>
      <c r="J7" s="45">
        <v>34.799999999999997</v>
      </c>
      <c r="K7" s="45">
        <v>35.799999999999997</v>
      </c>
      <c r="L7" s="45">
        <v>20.8</v>
      </c>
      <c r="M7" s="45">
        <v>26.1</v>
      </c>
      <c r="N7" s="45">
        <v>17.899999999999999</v>
      </c>
      <c r="O7" s="45">
        <v>13.5</v>
      </c>
      <c r="P7" s="43">
        <v>38.299999999999997</v>
      </c>
    </row>
    <row r="8" spans="1:17">
      <c r="A8" s="37">
        <v>7</v>
      </c>
      <c r="B8" s="46" t="s">
        <v>302</v>
      </c>
      <c r="C8" s="42">
        <v>12.2</v>
      </c>
      <c r="D8" s="42">
        <v>14.1</v>
      </c>
      <c r="E8" s="42">
        <v>11.9</v>
      </c>
      <c r="F8" s="42">
        <v>16.8</v>
      </c>
      <c r="G8" s="42">
        <v>15</v>
      </c>
      <c r="H8" s="42">
        <v>6.7</v>
      </c>
      <c r="I8" s="42">
        <v>10.199999999999999</v>
      </c>
      <c r="J8" s="42">
        <v>11.6</v>
      </c>
      <c r="K8" s="42">
        <v>6.8</v>
      </c>
      <c r="L8" s="42">
        <v>9.4</v>
      </c>
      <c r="M8" s="42">
        <v>9.9</v>
      </c>
      <c r="N8" s="42">
        <v>8.6</v>
      </c>
      <c r="O8" s="42">
        <v>5.9</v>
      </c>
      <c r="P8" s="43">
        <v>12.2</v>
      </c>
    </row>
    <row r="9" spans="1:17">
      <c r="A9" s="37">
        <v>8</v>
      </c>
      <c r="B9" s="44" t="s">
        <v>303</v>
      </c>
      <c r="C9" s="45">
        <v>37.700000000000003</v>
      </c>
      <c r="D9" s="45">
        <v>31.1</v>
      </c>
      <c r="E9" s="45">
        <v>24.4</v>
      </c>
      <c r="F9" s="45">
        <v>29.2</v>
      </c>
      <c r="G9" s="45">
        <v>30.3</v>
      </c>
      <c r="H9" s="45">
        <v>37.799999999999997</v>
      </c>
      <c r="I9" s="45">
        <v>27.7</v>
      </c>
      <c r="J9" s="45">
        <v>32.299999999999997</v>
      </c>
      <c r="K9" s="45">
        <v>24.1</v>
      </c>
      <c r="L9" s="45">
        <v>24.6</v>
      </c>
      <c r="M9" s="45">
        <v>39.1</v>
      </c>
      <c r="N9" s="45">
        <v>23.9</v>
      </c>
      <c r="O9" s="45">
        <v>21.9</v>
      </c>
      <c r="P9" s="43">
        <v>32.799999999999997</v>
      </c>
    </row>
    <row r="10" spans="1:17">
      <c r="A10" s="37">
        <v>9</v>
      </c>
      <c r="B10" s="40" t="s">
        <v>304</v>
      </c>
      <c r="C10" s="42">
        <v>86.3</v>
      </c>
      <c r="D10" s="42">
        <v>84.5</v>
      </c>
      <c r="E10" s="42">
        <v>80.7</v>
      </c>
      <c r="F10" s="42">
        <v>83.3</v>
      </c>
      <c r="G10" s="42">
        <v>84.2</v>
      </c>
      <c r="H10" s="42">
        <v>78.400000000000006</v>
      </c>
      <c r="I10" s="42">
        <v>80.5</v>
      </c>
      <c r="J10" s="42">
        <v>75.3</v>
      </c>
      <c r="K10" s="42">
        <v>77.8</v>
      </c>
      <c r="L10" s="42">
        <v>73.2</v>
      </c>
      <c r="M10" s="42">
        <v>83.2</v>
      </c>
      <c r="N10" s="42">
        <v>73.900000000000006</v>
      </c>
      <c r="O10" s="42">
        <v>54.1</v>
      </c>
      <c r="P10" s="43">
        <v>82.4</v>
      </c>
    </row>
    <row r="11" spans="1:17" ht="45">
      <c r="A11" s="37">
        <v>10</v>
      </c>
      <c r="B11" s="44" t="s">
        <v>305</v>
      </c>
      <c r="C11" s="45">
        <v>28.7</v>
      </c>
      <c r="D11" s="45">
        <v>30.4</v>
      </c>
      <c r="E11" s="45">
        <v>33.200000000000003</v>
      </c>
      <c r="F11" s="45">
        <v>25</v>
      </c>
      <c r="G11" s="45">
        <v>25.9</v>
      </c>
      <c r="H11" s="45">
        <v>15</v>
      </c>
      <c r="I11" s="45">
        <v>20.3</v>
      </c>
      <c r="J11" s="45">
        <v>28.8</v>
      </c>
      <c r="K11" s="45">
        <v>20.8</v>
      </c>
      <c r="L11" s="45">
        <v>25.4</v>
      </c>
      <c r="M11" s="45">
        <v>19.5</v>
      </c>
      <c r="N11" s="45">
        <v>17.399999999999999</v>
      </c>
      <c r="O11" s="45">
        <v>8.9</v>
      </c>
      <c r="P11" s="43">
        <v>24.3</v>
      </c>
    </row>
    <row r="12" spans="1:17">
      <c r="A12" s="37">
        <v>11</v>
      </c>
      <c r="B12" s="46" t="s">
        <v>13</v>
      </c>
      <c r="C12" s="42">
        <v>38.299999999999997</v>
      </c>
      <c r="D12" s="42">
        <v>41.6</v>
      </c>
      <c r="E12" s="42">
        <v>44.2</v>
      </c>
      <c r="F12" s="42">
        <v>45.7</v>
      </c>
      <c r="G12" s="42">
        <v>43.8</v>
      </c>
      <c r="H12" s="42">
        <v>37</v>
      </c>
      <c r="I12" s="42">
        <v>38.799999999999997</v>
      </c>
      <c r="J12" s="42">
        <v>42</v>
      </c>
      <c r="K12" s="42">
        <v>46.4</v>
      </c>
      <c r="L12" s="42">
        <v>41.4</v>
      </c>
      <c r="M12" s="42">
        <v>28.8</v>
      </c>
      <c r="N12" s="42">
        <v>38.6</v>
      </c>
      <c r="O12" s="42">
        <v>27</v>
      </c>
      <c r="P12" s="43">
        <v>41.1</v>
      </c>
    </row>
    <row r="13" spans="1:17">
      <c r="A13" s="37">
        <v>12</v>
      </c>
      <c r="B13" s="44" t="s">
        <v>14</v>
      </c>
      <c r="C13" s="45">
        <v>53.9</v>
      </c>
      <c r="D13" s="45">
        <v>57</v>
      </c>
      <c r="E13" s="45">
        <v>45.2</v>
      </c>
      <c r="F13" s="45">
        <v>54.5</v>
      </c>
      <c r="G13" s="45">
        <v>50.9</v>
      </c>
      <c r="H13" s="45">
        <v>40.700000000000003</v>
      </c>
      <c r="I13" s="45">
        <v>40.799999999999997</v>
      </c>
      <c r="J13" s="45">
        <v>44.1</v>
      </c>
      <c r="K13" s="45">
        <v>35.5</v>
      </c>
      <c r="L13" s="45">
        <v>40.9</v>
      </c>
      <c r="M13" s="45">
        <v>57.4</v>
      </c>
      <c r="N13" s="45">
        <v>42.2</v>
      </c>
      <c r="O13" s="45">
        <v>28.1</v>
      </c>
      <c r="P13" s="43">
        <v>48.8</v>
      </c>
    </row>
    <row r="14" spans="1:17">
      <c r="A14" s="37">
        <v>13</v>
      </c>
      <c r="B14" s="46" t="s">
        <v>306</v>
      </c>
      <c r="C14" s="42">
        <v>37.9</v>
      </c>
      <c r="D14" s="42">
        <v>32.6</v>
      </c>
      <c r="E14" s="42">
        <v>28.9</v>
      </c>
      <c r="F14" s="42">
        <v>31.9</v>
      </c>
      <c r="G14" s="42">
        <v>29.3</v>
      </c>
      <c r="H14" s="42">
        <v>19.3</v>
      </c>
      <c r="I14" s="42">
        <v>32</v>
      </c>
      <c r="J14" s="42">
        <v>27.2</v>
      </c>
      <c r="K14" s="42">
        <v>28.6</v>
      </c>
      <c r="L14" s="42">
        <v>24.3</v>
      </c>
      <c r="M14" s="42">
        <v>33</v>
      </c>
      <c r="N14" s="42">
        <v>25.4</v>
      </c>
      <c r="O14" s="42">
        <v>15.3</v>
      </c>
      <c r="P14" s="43">
        <v>28.4</v>
      </c>
    </row>
    <row r="15" spans="1:17">
      <c r="A15" s="37">
        <v>14</v>
      </c>
      <c r="B15" s="44" t="s">
        <v>307</v>
      </c>
      <c r="C15" s="45">
        <v>23</v>
      </c>
      <c r="D15" s="45">
        <v>12.8</v>
      </c>
      <c r="E15" s="45">
        <v>10.9</v>
      </c>
      <c r="F15" s="45">
        <v>6.5</v>
      </c>
      <c r="G15" s="45">
        <v>13.3</v>
      </c>
      <c r="H15" s="45">
        <v>17.3</v>
      </c>
      <c r="I15" s="45">
        <v>11.8</v>
      </c>
      <c r="J15" s="45">
        <v>12</v>
      </c>
      <c r="K15" s="45">
        <v>16.3</v>
      </c>
      <c r="L15" s="45">
        <v>7.9</v>
      </c>
      <c r="M15" s="45">
        <v>10.5</v>
      </c>
      <c r="N15" s="45">
        <v>15</v>
      </c>
      <c r="O15" s="45">
        <v>7.7</v>
      </c>
      <c r="P15" s="43">
        <v>15</v>
      </c>
    </row>
    <row r="16" spans="1:17" ht="33.75">
      <c r="A16" s="37">
        <v>15</v>
      </c>
      <c r="B16" s="46" t="s">
        <v>534</v>
      </c>
      <c r="C16" s="42">
        <v>49.3</v>
      </c>
      <c r="D16" s="42">
        <v>46.1</v>
      </c>
      <c r="E16" s="42">
        <v>46.9</v>
      </c>
      <c r="F16" s="42">
        <v>49.8</v>
      </c>
      <c r="G16" s="42">
        <v>44</v>
      </c>
      <c r="H16" s="42">
        <v>49</v>
      </c>
      <c r="I16" s="42">
        <v>43.8</v>
      </c>
      <c r="J16" s="42">
        <v>38.299999999999997</v>
      </c>
      <c r="K16" s="42">
        <v>43.2</v>
      </c>
      <c r="L16" s="42">
        <v>34.5</v>
      </c>
      <c r="M16" s="42">
        <v>50.9</v>
      </c>
      <c r="N16" s="42">
        <v>45.5</v>
      </c>
      <c r="O16" s="42">
        <v>39.4</v>
      </c>
      <c r="P16" s="43">
        <v>46.1</v>
      </c>
    </row>
    <row r="17" spans="1:16" ht="22.5">
      <c r="A17" s="37">
        <v>16</v>
      </c>
      <c r="B17" s="47" t="s">
        <v>308</v>
      </c>
      <c r="C17" s="45">
        <v>32</v>
      </c>
      <c r="D17" s="45">
        <v>25.8</v>
      </c>
      <c r="E17" s="45">
        <v>32</v>
      </c>
      <c r="F17" s="45">
        <v>28.2</v>
      </c>
      <c r="G17" s="45">
        <v>28.1</v>
      </c>
      <c r="H17" s="45">
        <v>32.200000000000003</v>
      </c>
      <c r="I17" s="45">
        <v>36.299999999999997</v>
      </c>
      <c r="J17" s="45">
        <v>30.8</v>
      </c>
      <c r="K17" s="45">
        <v>26.7</v>
      </c>
      <c r="L17" s="45">
        <v>46.8</v>
      </c>
      <c r="M17" s="45">
        <v>20.3</v>
      </c>
      <c r="N17" s="45">
        <v>20.399999999999999</v>
      </c>
      <c r="O17" s="45">
        <v>13</v>
      </c>
      <c r="P17" s="43">
        <v>30</v>
      </c>
    </row>
    <row r="18" spans="1:16">
      <c r="A18" s="37">
        <v>17</v>
      </c>
      <c r="B18" s="40" t="s">
        <v>309</v>
      </c>
      <c r="C18" s="42">
        <v>11.9</v>
      </c>
      <c r="D18" s="42">
        <v>12.9</v>
      </c>
      <c r="E18" s="42">
        <v>11.7</v>
      </c>
      <c r="F18" s="42">
        <v>6.5</v>
      </c>
      <c r="G18" s="42">
        <v>12.1</v>
      </c>
      <c r="H18" s="42">
        <v>17.2</v>
      </c>
      <c r="I18" s="42">
        <v>11.1</v>
      </c>
      <c r="J18" s="42">
        <v>6.4</v>
      </c>
      <c r="K18" s="42">
        <v>14</v>
      </c>
      <c r="L18" s="42">
        <v>10.1</v>
      </c>
      <c r="M18" s="42">
        <v>5.8</v>
      </c>
      <c r="N18" s="42">
        <v>12.8</v>
      </c>
      <c r="O18" s="42">
        <v>3.7</v>
      </c>
      <c r="P18" s="43">
        <v>12.9</v>
      </c>
    </row>
    <row r="19" spans="1:16">
      <c r="A19" s="37">
        <v>18</v>
      </c>
      <c r="B19" s="44" t="s">
        <v>310</v>
      </c>
      <c r="C19" s="45">
        <v>3.5</v>
      </c>
      <c r="D19" s="45">
        <v>1.9</v>
      </c>
      <c r="E19" s="45">
        <v>3.3</v>
      </c>
      <c r="F19" s="45">
        <v>1.3</v>
      </c>
      <c r="G19" s="45">
        <v>1.9</v>
      </c>
      <c r="H19" s="45">
        <v>3.3</v>
      </c>
      <c r="I19" s="45">
        <v>0.8</v>
      </c>
      <c r="J19" s="45">
        <v>0.4</v>
      </c>
      <c r="K19" s="45">
        <v>0.6</v>
      </c>
      <c r="L19" s="45">
        <v>2.8</v>
      </c>
      <c r="M19" s="45">
        <v>2.2000000000000002</v>
      </c>
      <c r="N19" s="45">
        <v>2.7</v>
      </c>
      <c r="O19" s="45">
        <v>0.6</v>
      </c>
      <c r="P19" s="43">
        <v>2.4</v>
      </c>
    </row>
    <row r="20" spans="1:16">
      <c r="A20" s="37">
        <v>19</v>
      </c>
      <c r="B20" s="46" t="s">
        <v>311</v>
      </c>
      <c r="C20" s="42">
        <v>8.4</v>
      </c>
      <c r="D20" s="42">
        <v>8.3000000000000007</v>
      </c>
      <c r="E20" s="42">
        <v>8</v>
      </c>
      <c r="F20" s="42">
        <v>4.2</v>
      </c>
      <c r="G20" s="42">
        <v>7.7</v>
      </c>
      <c r="H20" s="42">
        <v>12.1</v>
      </c>
      <c r="I20" s="42">
        <v>8</v>
      </c>
      <c r="J20" s="42">
        <v>5.4</v>
      </c>
      <c r="K20" s="42">
        <v>12.1</v>
      </c>
      <c r="L20" s="42">
        <v>4.5999999999999996</v>
      </c>
      <c r="M20" s="42">
        <v>2.7</v>
      </c>
      <c r="N20" s="42">
        <v>6.8</v>
      </c>
      <c r="O20" s="42">
        <v>2.2999999999999998</v>
      </c>
      <c r="P20" s="43">
        <v>8.6999999999999993</v>
      </c>
    </row>
    <row r="21" spans="1:16">
      <c r="A21" s="37">
        <v>20</v>
      </c>
      <c r="B21" s="47" t="s">
        <v>312</v>
      </c>
      <c r="C21" s="45">
        <v>67.599999999999994</v>
      </c>
      <c r="D21" s="45">
        <v>60.7</v>
      </c>
      <c r="E21" s="45">
        <v>59</v>
      </c>
      <c r="F21" s="45">
        <v>58.2</v>
      </c>
      <c r="G21" s="45">
        <v>65.3</v>
      </c>
      <c r="H21" s="45">
        <v>62.9</v>
      </c>
      <c r="I21" s="45">
        <v>58.7</v>
      </c>
      <c r="J21" s="45">
        <v>55.8</v>
      </c>
      <c r="K21" s="45">
        <v>50.9</v>
      </c>
      <c r="L21" s="45">
        <v>25.7</v>
      </c>
      <c r="M21" s="45">
        <v>67.599999999999994</v>
      </c>
      <c r="N21" s="45">
        <v>42.2</v>
      </c>
      <c r="O21" s="45">
        <v>27.1</v>
      </c>
      <c r="P21" s="43">
        <v>62.9</v>
      </c>
    </row>
    <row r="22" spans="1:16">
      <c r="A22" s="37">
        <v>21</v>
      </c>
      <c r="B22" s="40" t="s">
        <v>313</v>
      </c>
      <c r="C22" s="42">
        <v>64.8</v>
      </c>
      <c r="D22" s="42">
        <v>59.7</v>
      </c>
      <c r="E22" s="42">
        <v>53.6</v>
      </c>
      <c r="F22" s="42">
        <v>65.900000000000006</v>
      </c>
      <c r="G22" s="42">
        <v>63.5</v>
      </c>
      <c r="H22" s="42">
        <v>69.2</v>
      </c>
      <c r="I22" s="42">
        <v>44.4</v>
      </c>
      <c r="J22" s="42">
        <v>57.4</v>
      </c>
      <c r="K22" s="42">
        <v>59.7</v>
      </c>
      <c r="L22" s="42">
        <v>57.9</v>
      </c>
      <c r="M22" s="42">
        <v>67.5</v>
      </c>
      <c r="N22" s="42">
        <v>46.4</v>
      </c>
      <c r="O22" s="42">
        <v>42.7</v>
      </c>
      <c r="P22" s="43">
        <v>63.6</v>
      </c>
    </row>
    <row r="23" spans="1:16">
      <c r="A23" s="37">
        <v>22</v>
      </c>
      <c r="B23" s="47" t="s">
        <v>314</v>
      </c>
      <c r="C23" s="45">
        <v>24.1</v>
      </c>
      <c r="D23" s="45">
        <v>16.7</v>
      </c>
      <c r="E23" s="45">
        <v>13.3</v>
      </c>
      <c r="F23" s="45">
        <v>18.5</v>
      </c>
      <c r="G23" s="45">
        <v>23</v>
      </c>
      <c r="H23" s="45">
        <v>13.7</v>
      </c>
      <c r="I23" s="45">
        <v>14.4</v>
      </c>
      <c r="J23" s="45">
        <v>22.3</v>
      </c>
      <c r="K23" s="45">
        <v>17.899999999999999</v>
      </c>
      <c r="L23" s="45">
        <v>11.9</v>
      </c>
      <c r="M23" s="45">
        <v>22.6</v>
      </c>
      <c r="N23" s="45">
        <v>12.5</v>
      </c>
      <c r="O23" s="45">
        <v>12.6</v>
      </c>
      <c r="P23" s="43">
        <v>19.399999999999999</v>
      </c>
    </row>
    <row r="24" spans="1:16">
      <c r="A24" s="37">
        <v>23</v>
      </c>
      <c r="B24" s="40" t="s">
        <v>315</v>
      </c>
      <c r="C24" s="42">
        <v>43.5</v>
      </c>
      <c r="D24" s="42">
        <v>50.3</v>
      </c>
      <c r="E24" s="42">
        <v>53.7</v>
      </c>
      <c r="F24" s="42">
        <v>48.6</v>
      </c>
      <c r="G24" s="42">
        <v>45.2</v>
      </c>
      <c r="H24" s="42">
        <v>55</v>
      </c>
      <c r="I24" s="42">
        <v>37.299999999999997</v>
      </c>
      <c r="J24" s="42">
        <v>37.299999999999997</v>
      </c>
      <c r="K24" s="42">
        <v>37.5</v>
      </c>
      <c r="L24" s="42">
        <v>32</v>
      </c>
      <c r="M24" s="42">
        <v>59.1</v>
      </c>
      <c r="N24" s="42">
        <v>48.5</v>
      </c>
      <c r="O24" s="42">
        <v>41</v>
      </c>
      <c r="P24" s="43">
        <v>47.6</v>
      </c>
    </row>
    <row r="25" spans="1:16">
      <c r="A25" s="37">
        <v>24</v>
      </c>
      <c r="B25" s="47" t="s">
        <v>316</v>
      </c>
      <c r="C25" s="45">
        <v>82.7</v>
      </c>
      <c r="D25" s="45">
        <v>79.3</v>
      </c>
      <c r="E25" s="45">
        <v>79.7</v>
      </c>
      <c r="F25" s="45">
        <v>82.5</v>
      </c>
      <c r="G25" s="45">
        <v>80</v>
      </c>
      <c r="H25" s="45">
        <v>82.3</v>
      </c>
      <c r="I25" s="45">
        <v>86</v>
      </c>
      <c r="J25" s="45">
        <v>89.2</v>
      </c>
      <c r="K25" s="45">
        <v>89.3</v>
      </c>
      <c r="L25" s="45">
        <v>84.2</v>
      </c>
      <c r="M25" s="45">
        <v>83.8</v>
      </c>
      <c r="N25" s="45">
        <v>75.099999999999994</v>
      </c>
      <c r="O25" s="45">
        <v>72.3</v>
      </c>
      <c r="P25" s="43">
        <v>81.400000000000006</v>
      </c>
    </row>
    <row r="26" spans="1:16">
      <c r="A26" s="37">
        <v>25</v>
      </c>
      <c r="B26" s="40" t="s">
        <v>535</v>
      </c>
      <c r="C26" s="42">
        <v>72.400000000000006</v>
      </c>
      <c r="D26" s="42">
        <v>67.599999999999994</v>
      </c>
      <c r="E26" s="42">
        <v>69.2</v>
      </c>
      <c r="F26" s="42">
        <v>68.7</v>
      </c>
      <c r="G26" s="42">
        <v>65.400000000000006</v>
      </c>
      <c r="H26" s="42">
        <v>70.5</v>
      </c>
      <c r="I26" s="42">
        <v>74.3</v>
      </c>
      <c r="J26" s="42">
        <v>80.3</v>
      </c>
      <c r="K26" s="42">
        <v>81.5</v>
      </c>
      <c r="L26" s="42">
        <v>80.8</v>
      </c>
      <c r="M26" s="42">
        <v>76.2</v>
      </c>
      <c r="N26" s="42">
        <v>66.900000000000006</v>
      </c>
      <c r="O26" s="42">
        <v>61.2</v>
      </c>
      <c r="P26" s="43">
        <v>68.900000000000006</v>
      </c>
    </row>
    <row r="27" spans="1:16">
      <c r="A27" s="37">
        <v>26</v>
      </c>
      <c r="B27" s="47" t="s">
        <v>536</v>
      </c>
      <c r="C27" s="45">
        <v>34.9</v>
      </c>
      <c r="D27" s="45">
        <v>36.299999999999997</v>
      </c>
      <c r="E27" s="45">
        <v>34.4</v>
      </c>
      <c r="F27" s="45">
        <v>38.299999999999997</v>
      </c>
      <c r="G27" s="45">
        <v>38.1</v>
      </c>
      <c r="H27" s="45">
        <v>34.5</v>
      </c>
      <c r="I27" s="45">
        <v>32.6</v>
      </c>
      <c r="J27" s="45">
        <v>30.3</v>
      </c>
      <c r="K27" s="45">
        <v>31.3</v>
      </c>
      <c r="L27" s="45">
        <v>25.1</v>
      </c>
      <c r="M27" s="45">
        <v>33.700000000000003</v>
      </c>
      <c r="N27" s="45">
        <v>28.7</v>
      </c>
      <c r="O27" s="45">
        <v>34</v>
      </c>
      <c r="P27" s="43">
        <v>35.9</v>
      </c>
    </row>
    <row r="28" spans="1:16">
      <c r="A28" s="37">
        <v>27</v>
      </c>
      <c r="B28" s="40" t="s">
        <v>317</v>
      </c>
      <c r="C28" s="42">
        <v>35.200000000000003</v>
      </c>
      <c r="D28" s="42">
        <v>38.200000000000003</v>
      </c>
      <c r="E28" s="42">
        <v>37.6</v>
      </c>
      <c r="F28" s="42">
        <v>34.700000000000003</v>
      </c>
      <c r="G28" s="42">
        <v>27.7</v>
      </c>
      <c r="H28" s="42">
        <v>20.2</v>
      </c>
      <c r="I28" s="42">
        <v>31.7</v>
      </c>
      <c r="J28" s="42">
        <v>28.2</v>
      </c>
      <c r="K28" s="42">
        <v>32.4</v>
      </c>
      <c r="L28" s="42">
        <v>31.6</v>
      </c>
      <c r="M28" s="42">
        <v>36</v>
      </c>
      <c r="N28" s="42">
        <v>39.799999999999997</v>
      </c>
      <c r="O28" s="42">
        <v>23.5</v>
      </c>
      <c r="P28" s="43">
        <v>28.8</v>
      </c>
    </row>
    <row r="29" spans="1:16">
      <c r="A29" s="37">
        <v>28</v>
      </c>
      <c r="B29" s="47" t="s">
        <v>318</v>
      </c>
      <c r="C29" s="45">
        <v>29.9</v>
      </c>
      <c r="D29" s="45">
        <v>28.1</v>
      </c>
      <c r="E29" s="45">
        <v>26.9</v>
      </c>
      <c r="F29" s="45">
        <v>23.7</v>
      </c>
      <c r="G29" s="45">
        <v>44.1</v>
      </c>
      <c r="H29" s="45">
        <v>37.299999999999997</v>
      </c>
      <c r="I29" s="45">
        <v>37.9</v>
      </c>
      <c r="J29" s="45">
        <v>32.700000000000003</v>
      </c>
      <c r="K29" s="45">
        <v>28.6</v>
      </c>
      <c r="L29" s="45">
        <v>17.100000000000001</v>
      </c>
      <c r="M29" s="45">
        <v>14.5</v>
      </c>
      <c r="N29" s="45">
        <v>23.4</v>
      </c>
      <c r="O29" s="45">
        <v>18.8</v>
      </c>
      <c r="P29" s="43">
        <v>36.6</v>
      </c>
    </row>
    <row r="30" spans="1:16">
      <c r="A30" s="37">
        <v>29</v>
      </c>
      <c r="B30" s="40" t="s">
        <v>319</v>
      </c>
      <c r="C30" s="42">
        <v>58</v>
      </c>
      <c r="D30" s="42">
        <v>51.2</v>
      </c>
      <c r="E30" s="42">
        <v>48.1</v>
      </c>
      <c r="F30" s="42">
        <v>50</v>
      </c>
      <c r="G30" s="42">
        <v>57.6</v>
      </c>
      <c r="H30" s="42">
        <v>56</v>
      </c>
      <c r="I30" s="42">
        <v>50.5</v>
      </c>
      <c r="J30" s="42">
        <v>49.8</v>
      </c>
      <c r="K30" s="42">
        <v>52.7</v>
      </c>
      <c r="L30" s="42">
        <v>51.6</v>
      </c>
      <c r="M30" s="42">
        <v>64.7</v>
      </c>
      <c r="N30" s="42">
        <v>53.2</v>
      </c>
      <c r="O30" s="42">
        <v>47.2</v>
      </c>
      <c r="P30" s="43">
        <v>55.5</v>
      </c>
    </row>
    <row r="31" spans="1:16">
      <c r="A31" s="37">
        <v>30</v>
      </c>
      <c r="B31" s="47" t="s">
        <v>320</v>
      </c>
      <c r="C31" s="45">
        <v>36.799999999999997</v>
      </c>
      <c r="D31" s="45">
        <v>32</v>
      </c>
      <c r="E31" s="45">
        <v>36.9</v>
      </c>
      <c r="F31" s="45">
        <v>33.299999999999997</v>
      </c>
      <c r="G31" s="45">
        <v>33.299999999999997</v>
      </c>
      <c r="H31" s="45">
        <v>33.200000000000003</v>
      </c>
      <c r="I31" s="45">
        <v>20.100000000000001</v>
      </c>
      <c r="J31" s="45">
        <v>18.7</v>
      </c>
      <c r="K31" s="45">
        <v>31</v>
      </c>
      <c r="L31" s="45">
        <v>37.200000000000003</v>
      </c>
      <c r="M31" s="45">
        <v>38.200000000000003</v>
      </c>
      <c r="N31" s="45">
        <v>27.2</v>
      </c>
      <c r="O31" s="45">
        <v>25.2</v>
      </c>
      <c r="P31" s="43">
        <v>33</v>
      </c>
    </row>
    <row r="32" spans="1:16">
      <c r="A32" s="37">
        <v>31</v>
      </c>
      <c r="B32" s="40" t="s">
        <v>321</v>
      </c>
      <c r="C32" s="42">
        <v>8.4</v>
      </c>
      <c r="D32" s="42">
        <v>5.7</v>
      </c>
      <c r="E32" s="42">
        <v>6.1</v>
      </c>
      <c r="F32" s="42">
        <v>3.7</v>
      </c>
      <c r="G32" s="42">
        <v>7.6</v>
      </c>
      <c r="H32" s="42">
        <v>16.600000000000001</v>
      </c>
      <c r="I32" s="42">
        <v>5.3</v>
      </c>
      <c r="J32" s="42">
        <v>2.5</v>
      </c>
      <c r="K32" s="42">
        <v>7.9</v>
      </c>
      <c r="L32" s="42">
        <v>3.6</v>
      </c>
      <c r="M32" s="42">
        <v>9.6</v>
      </c>
      <c r="N32" s="42">
        <v>4.8</v>
      </c>
      <c r="O32" s="42">
        <v>5.3</v>
      </c>
      <c r="P32" s="43">
        <v>9.1999999999999993</v>
      </c>
    </row>
    <row r="33" spans="1:16">
      <c r="A33" s="37">
        <v>32</v>
      </c>
      <c r="B33" s="47" t="s">
        <v>322</v>
      </c>
      <c r="C33" s="45">
        <v>63</v>
      </c>
      <c r="D33" s="45">
        <v>42.6</v>
      </c>
      <c r="E33" s="45">
        <v>40.6</v>
      </c>
      <c r="F33" s="45">
        <v>47</v>
      </c>
      <c r="G33" s="45">
        <v>51.6</v>
      </c>
      <c r="H33" s="45">
        <v>45.3</v>
      </c>
      <c r="I33" s="45">
        <v>31.8</v>
      </c>
      <c r="J33" s="45">
        <v>41.9</v>
      </c>
      <c r="K33" s="45">
        <v>32.5</v>
      </c>
      <c r="L33" s="45">
        <v>25.6</v>
      </c>
      <c r="M33" s="45">
        <v>64</v>
      </c>
      <c r="N33" s="45">
        <v>40.9</v>
      </c>
      <c r="O33" s="45">
        <v>23.2</v>
      </c>
      <c r="P33" s="43">
        <v>48.9</v>
      </c>
    </row>
    <row r="34" spans="1:16">
      <c r="A34" s="37">
        <v>33</v>
      </c>
      <c r="B34" s="40" t="s">
        <v>323</v>
      </c>
      <c r="C34" s="42">
        <v>47</v>
      </c>
      <c r="D34" s="42">
        <v>48.4</v>
      </c>
      <c r="E34" s="42">
        <v>45.3</v>
      </c>
      <c r="F34" s="42">
        <v>47.9</v>
      </c>
      <c r="G34" s="42">
        <v>50.2</v>
      </c>
      <c r="H34" s="42">
        <v>53.3</v>
      </c>
      <c r="I34" s="42">
        <v>47.5</v>
      </c>
      <c r="J34" s="42">
        <v>51.6</v>
      </c>
      <c r="K34" s="42">
        <v>46.9</v>
      </c>
      <c r="L34" s="42">
        <v>48.5</v>
      </c>
      <c r="M34" s="42">
        <v>54.6</v>
      </c>
      <c r="N34" s="42">
        <v>43.6</v>
      </c>
      <c r="O34" s="42">
        <v>37.299999999999997</v>
      </c>
      <c r="P34" s="43">
        <v>50</v>
      </c>
    </row>
    <row r="35" spans="1:16">
      <c r="A35" s="37">
        <v>34</v>
      </c>
      <c r="B35" s="47" t="s">
        <v>324</v>
      </c>
      <c r="C35" s="45">
        <v>26.6</v>
      </c>
      <c r="D35" s="45">
        <v>19.600000000000001</v>
      </c>
      <c r="E35" s="45">
        <v>12.1</v>
      </c>
      <c r="F35" s="45">
        <v>15.9</v>
      </c>
      <c r="G35" s="45">
        <v>22.8</v>
      </c>
      <c r="H35" s="45">
        <v>21</v>
      </c>
      <c r="I35" s="45">
        <v>6.9</v>
      </c>
      <c r="J35" s="45">
        <v>14.6</v>
      </c>
      <c r="K35" s="45">
        <v>7.1</v>
      </c>
      <c r="L35" s="45">
        <v>7.5</v>
      </c>
      <c r="M35" s="45">
        <v>20.9</v>
      </c>
      <c r="N35" s="45">
        <v>18</v>
      </c>
      <c r="O35" s="45">
        <v>6.9</v>
      </c>
      <c r="P35" s="43">
        <v>21.1</v>
      </c>
    </row>
    <row r="36" spans="1:16">
      <c r="A36" s="37">
        <v>35</v>
      </c>
      <c r="B36" s="40" t="s">
        <v>325</v>
      </c>
      <c r="C36" s="42">
        <v>86.9</v>
      </c>
      <c r="D36" s="42">
        <v>83.6</v>
      </c>
      <c r="E36" s="42">
        <v>80.900000000000006</v>
      </c>
      <c r="F36" s="42">
        <v>83.8</v>
      </c>
      <c r="G36" s="42">
        <v>81.400000000000006</v>
      </c>
      <c r="H36" s="42">
        <v>82.6</v>
      </c>
      <c r="I36" s="42">
        <v>80.3</v>
      </c>
      <c r="J36" s="42">
        <v>80.5</v>
      </c>
      <c r="K36" s="42">
        <v>80.7</v>
      </c>
      <c r="L36" s="42">
        <v>80.8</v>
      </c>
      <c r="M36" s="42">
        <v>86.5</v>
      </c>
      <c r="N36" s="42">
        <v>77.599999999999994</v>
      </c>
      <c r="O36" s="42">
        <v>71.8</v>
      </c>
      <c r="P36" s="43">
        <v>82.7</v>
      </c>
    </row>
    <row r="37" spans="1:16">
      <c r="A37" s="37">
        <v>36</v>
      </c>
      <c r="B37" s="44" t="s">
        <v>326</v>
      </c>
      <c r="C37" s="45">
        <v>77.2</v>
      </c>
      <c r="D37" s="45">
        <v>76.2</v>
      </c>
      <c r="E37" s="45">
        <v>70.599999999999994</v>
      </c>
      <c r="F37" s="45">
        <v>72.2</v>
      </c>
      <c r="G37" s="45">
        <v>70.599999999999994</v>
      </c>
      <c r="H37" s="45">
        <v>74.900000000000006</v>
      </c>
      <c r="I37" s="45">
        <v>76.8</v>
      </c>
      <c r="J37" s="45">
        <v>75.7</v>
      </c>
      <c r="K37" s="45">
        <v>73.3</v>
      </c>
      <c r="L37" s="45">
        <v>76.8</v>
      </c>
      <c r="M37" s="45">
        <v>75</v>
      </c>
      <c r="N37" s="45">
        <v>69.3</v>
      </c>
      <c r="O37" s="45">
        <v>65.8</v>
      </c>
      <c r="P37" s="43">
        <v>73.5</v>
      </c>
    </row>
    <row r="38" spans="1:16">
      <c r="A38" s="37">
        <v>37</v>
      </c>
      <c r="B38" s="46" t="s">
        <v>327</v>
      </c>
      <c r="C38" s="42">
        <v>35.299999999999997</v>
      </c>
      <c r="D38" s="42">
        <v>32</v>
      </c>
      <c r="E38" s="42">
        <v>29.6</v>
      </c>
      <c r="F38" s="42">
        <v>29.8</v>
      </c>
      <c r="G38" s="42">
        <v>35</v>
      </c>
      <c r="H38" s="42">
        <v>28.7</v>
      </c>
      <c r="I38" s="42">
        <v>22.2</v>
      </c>
      <c r="J38" s="42">
        <v>26.9</v>
      </c>
      <c r="K38" s="42">
        <v>31</v>
      </c>
      <c r="L38" s="42">
        <v>29.3</v>
      </c>
      <c r="M38" s="42">
        <v>42.9</v>
      </c>
      <c r="N38" s="42">
        <v>29.3</v>
      </c>
      <c r="O38" s="42">
        <v>10.3</v>
      </c>
      <c r="P38" s="43">
        <v>32.200000000000003</v>
      </c>
    </row>
    <row r="39" spans="1:16">
      <c r="A39" s="37">
        <v>38</v>
      </c>
      <c r="B39" s="44" t="s">
        <v>328</v>
      </c>
      <c r="C39" s="45">
        <v>39.5</v>
      </c>
      <c r="D39" s="45">
        <v>37.6</v>
      </c>
      <c r="E39" s="45">
        <v>32.799999999999997</v>
      </c>
      <c r="F39" s="45">
        <v>33.9</v>
      </c>
      <c r="G39" s="45">
        <v>36.299999999999997</v>
      </c>
      <c r="H39" s="45">
        <v>29.2</v>
      </c>
      <c r="I39" s="45">
        <v>16.8</v>
      </c>
      <c r="J39" s="45">
        <v>27.3</v>
      </c>
      <c r="K39" s="45">
        <v>20.2</v>
      </c>
      <c r="L39" s="45">
        <v>19.8</v>
      </c>
      <c r="M39" s="45">
        <v>34.1</v>
      </c>
      <c r="N39" s="45">
        <v>27.5</v>
      </c>
      <c r="O39" s="45">
        <v>14.3</v>
      </c>
      <c r="P39" s="43">
        <v>34</v>
      </c>
    </row>
    <row r="40" spans="1:16">
      <c r="A40" s="37">
        <v>39</v>
      </c>
      <c r="B40" s="40" t="s">
        <v>329</v>
      </c>
      <c r="C40" s="42">
        <v>15</v>
      </c>
      <c r="D40" s="42">
        <v>11.9</v>
      </c>
      <c r="E40" s="42">
        <v>13.7</v>
      </c>
      <c r="F40" s="42">
        <v>14.9</v>
      </c>
      <c r="G40" s="42">
        <v>14.5</v>
      </c>
      <c r="H40" s="42">
        <v>31</v>
      </c>
      <c r="I40" s="42">
        <v>17</v>
      </c>
      <c r="J40" s="42">
        <v>14.3</v>
      </c>
      <c r="K40" s="42">
        <v>11.6</v>
      </c>
      <c r="L40" s="42">
        <v>11.2</v>
      </c>
      <c r="M40" s="42">
        <v>12.4</v>
      </c>
      <c r="N40" s="42">
        <v>9.9</v>
      </c>
      <c r="O40" s="42">
        <v>15</v>
      </c>
      <c r="P40" s="43">
        <v>18.2</v>
      </c>
    </row>
    <row r="41" spans="1:16">
      <c r="A41" s="37">
        <v>40</v>
      </c>
      <c r="B41" s="56" t="s">
        <v>330</v>
      </c>
      <c r="C41" s="57"/>
      <c r="D41" s="57"/>
      <c r="E41" s="57"/>
      <c r="F41" s="57"/>
      <c r="G41" s="57"/>
      <c r="H41" s="57"/>
      <c r="I41" s="57"/>
      <c r="J41" s="57"/>
      <c r="K41" s="57"/>
      <c r="L41" s="57"/>
      <c r="M41" s="57"/>
      <c r="N41" s="57"/>
      <c r="O41" s="57"/>
      <c r="P41" s="58"/>
    </row>
    <row r="42" spans="1:16">
      <c r="A42" s="37">
        <v>41</v>
      </c>
      <c r="B42" s="40" t="s">
        <v>331</v>
      </c>
      <c r="C42" s="42">
        <v>59.1</v>
      </c>
      <c r="D42" s="42">
        <v>45.2</v>
      </c>
      <c r="E42" s="42">
        <v>30.5</v>
      </c>
      <c r="F42" s="42">
        <v>29.9</v>
      </c>
      <c r="G42" s="42">
        <v>48.5</v>
      </c>
      <c r="H42" s="42">
        <v>50.2</v>
      </c>
      <c r="I42" s="42">
        <v>29.7</v>
      </c>
      <c r="J42" s="42">
        <v>37.299999999999997</v>
      </c>
      <c r="K42" s="42">
        <v>35.9</v>
      </c>
      <c r="L42" s="42">
        <v>22.7</v>
      </c>
      <c r="M42" s="42">
        <v>44.9</v>
      </c>
      <c r="N42" s="42">
        <v>27.1</v>
      </c>
      <c r="O42" s="42">
        <v>21.2</v>
      </c>
      <c r="P42" s="43">
        <v>47.5</v>
      </c>
    </row>
    <row r="43" spans="1:16">
      <c r="A43" s="37">
        <v>42</v>
      </c>
      <c r="B43" s="44" t="s">
        <v>332</v>
      </c>
      <c r="C43" s="45">
        <v>8.6999999999999993</v>
      </c>
      <c r="D43" s="45">
        <v>8.3000000000000007</v>
      </c>
      <c r="E43" s="45">
        <v>4.5999999999999996</v>
      </c>
      <c r="F43" s="45">
        <v>4.7</v>
      </c>
      <c r="G43" s="45">
        <v>10.8</v>
      </c>
      <c r="H43" s="45">
        <v>10.3</v>
      </c>
      <c r="I43" s="45">
        <v>5</v>
      </c>
      <c r="J43" s="45">
        <v>4</v>
      </c>
      <c r="K43" s="45">
        <v>3.4</v>
      </c>
      <c r="L43" s="45">
        <v>4.4000000000000004</v>
      </c>
      <c r="M43" s="45">
        <v>7.8</v>
      </c>
      <c r="N43" s="45">
        <v>4.7</v>
      </c>
      <c r="O43" s="45">
        <v>2.2999999999999998</v>
      </c>
      <c r="P43" s="43">
        <v>9.1999999999999993</v>
      </c>
    </row>
    <row r="44" spans="1:16">
      <c r="A44" s="37">
        <v>43</v>
      </c>
      <c r="B44" s="46" t="s">
        <v>333</v>
      </c>
      <c r="C44" s="42">
        <v>18</v>
      </c>
      <c r="D44" s="42">
        <v>14.1</v>
      </c>
      <c r="E44" s="42">
        <v>8.4</v>
      </c>
      <c r="F44" s="42">
        <v>8.5</v>
      </c>
      <c r="G44" s="42">
        <v>19.3</v>
      </c>
      <c r="H44" s="42">
        <v>22.2</v>
      </c>
      <c r="I44" s="42">
        <v>12.7</v>
      </c>
      <c r="J44" s="42">
        <v>10.6</v>
      </c>
      <c r="K44" s="42">
        <v>12</v>
      </c>
      <c r="L44" s="42">
        <v>6.1</v>
      </c>
      <c r="M44" s="42">
        <v>15.9</v>
      </c>
      <c r="N44" s="42">
        <v>9.9</v>
      </c>
      <c r="O44" s="42">
        <v>5.9</v>
      </c>
      <c r="P44" s="43">
        <v>17.8</v>
      </c>
    </row>
    <row r="45" spans="1:16">
      <c r="A45" s="37">
        <v>44</v>
      </c>
      <c r="B45" s="44" t="s">
        <v>334</v>
      </c>
      <c r="C45" s="45">
        <v>27.3</v>
      </c>
      <c r="D45" s="45">
        <v>18.100000000000001</v>
      </c>
      <c r="E45" s="45">
        <v>8.4</v>
      </c>
      <c r="F45" s="45">
        <v>8.1</v>
      </c>
      <c r="G45" s="45">
        <v>18.8</v>
      </c>
      <c r="H45" s="45">
        <v>15.4</v>
      </c>
      <c r="I45" s="45">
        <v>9</v>
      </c>
      <c r="J45" s="45">
        <v>10.9</v>
      </c>
      <c r="K45" s="45">
        <v>5.9</v>
      </c>
      <c r="L45" s="45">
        <v>4.0999999999999996</v>
      </c>
      <c r="M45" s="45">
        <v>17.5</v>
      </c>
      <c r="N45" s="45">
        <v>11.1</v>
      </c>
      <c r="O45" s="45">
        <v>6.2</v>
      </c>
      <c r="P45" s="43">
        <v>17.600000000000001</v>
      </c>
    </row>
    <row r="46" spans="1:16">
      <c r="A46" s="37">
        <v>45</v>
      </c>
      <c r="B46" s="46" t="s">
        <v>335</v>
      </c>
      <c r="C46" s="42">
        <v>2.2000000000000002</v>
      </c>
      <c r="D46" s="42">
        <v>1.4</v>
      </c>
      <c r="E46" s="42">
        <v>1.3</v>
      </c>
      <c r="F46" s="42">
        <v>1.7</v>
      </c>
      <c r="G46" s="42">
        <v>3.6</v>
      </c>
      <c r="H46" s="42">
        <v>4.4000000000000004</v>
      </c>
      <c r="I46" s="42">
        <v>1.1000000000000001</v>
      </c>
      <c r="J46" s="42">
        <v>4.8</v>
      </c>
      <c r="K46" s="42">
        <v>1.2</v>
      </c>
      <c r="L46" s="42">
        <v>2.2999999999999998</v>
      </c>
      <c r="M46" s="42">
        <v>1.8</v>
      </c>
      <c r="N46" s="42">
        <v>2.2000000000000002</v>
      </c>
      <c r="O46" s="42">
        <v>1.5</v>
      </c>
      <c r="P46" s="43">
        <v>3.2</v>
      </c>
    </row>
    <row r="47" spans="1:16">
      <c r="A47" s="37">
        <v>46</v>
      </c>
      <c r="B47" s="44" t="s">
        <v>336</v>
      </c>
      <c r="C47" s="45">
        <v>29.6</v>
      </c>
      <c r="D47" s="45">
        <v>20.2</v>
      </c>
      <c r="E47" s="45">
        <v>16</v>
      </c>
      <c r="F47" s="45">
        <v>14.9</v>
      </c>
      <c r="G47" s="45">
        <v>28.8</v>
      </c>
      <c r="H47" s="45">
        <v>29.2</v>
      </c>
      <c r="I47" s="45">
        <v>12.5</v>
      </c>
      <c r="J47" s="45">
        <v>17.399999999999999</v>
      </c>
      <c r="K47" s="45">
        <v>21.4</v>
      </c>
      <c r="L47" s="45">
        <v>10.9</v>
      </c>
      <c r="M47" s="45">
        <v>16.600000000000001</v>
      </c>
      <c r="N47" s="45">
        <v>12.9</v>
      </c>
      <c r="O47" s="45">
        <v>9.9</v>
      </c>
      <c r="P47" s="43">
        <v>26.1</v>
      </c>
    </row>
    <row r="48" spans="1:16">
      <c r="A48" s="37">
        <v>47</v>
      </c>
      <c r="B48" s="46" t="s">
        <v>337</v>
      </c>
      <c r="C48" s="42">
        <v>32</v>
      </c>
      <c r="D48" s="42">
        <v>23.7</v>
      </c>
      <c r="E48" s="42">
        <v>18.899999999999999</v>
      </c>
      <c r="F48" s="42">
        <v>17.399999999999999</v>
      </c>
      <c r="G48" s="42">
        <v>25.3</v>
      </c>
      <c r="H48" s="42">
        <v>21.5</v>
      </c>
      <c r="I48" s="42">
        <v>18.3</v>
      </c>
      <c r="J48" s="42">
        <v>15.3</v>
      </c>
      <c r="K48" s="42">
        <v>16.399999999999999</v>
      </c>
      <c r="L48" s="42">
        <v>13.8</v>
      </c>
      <c r="M48" s="42">
        <v>24.7</v>
      </c>
      <c r="N48" s="42">
        <v>13.7</v>
      </c>
      <c r="O48" s="42">
        <v>10.6</v>
      </c>
      <c r="P48" s="43">
        <v>24</v>
      </c>
    </row>
    <row r="49" spans="1:16">
      <c r="A49" s="37">
        <v>48</v>
      </c>
      <c r="B49" s="47" t="s">
        <v>338</v>
      </c>
      <c r="C49" s="45">
        <v>91.5</v>
      </c>
      <c r="D49" s="45">
        <v>92.8</v>
      </c>
      <c r="E49" s="45">
        <v>93.2</v>
      </c>
      <c r="F49" s="45">
        <v>90.2</v>
      </c>
      <c r="G49" s="45">
        <v>88.9</v>
      </c>
      <c r="H49" s="45">
        <v>92.4</v>
      </c>
      <c r="I49" s="45">
        <v>86.9</v>
      </c>
      <c r="J49" s="45">
        <v>91</v>
      </c>
      <c r="K49" s="45">
        <v>91.6</v>
      </c>
      <c r="L49" s="45">
        <v>86.3</v>
      </c>
      <c r="M49" s="45">
        <v>94.4</v>
      </c>
      <c r="N49" s="45">
        <v>90.2</v>
      </c>
      <c r="O49" s="45">
        <v>73.2</v>
      </c>
      <c r="P49" s="43">
        <v>90.7</v>
      </c>
    </row>
    <row r="50" spans="1:16" ht="22.5">
      <c r="A50" s="37">
        <v>49</v>
      </c>
      <c r="B50" s="46" t="s">
        <v>339</v>
      </c>
      <c r="C50" s="42">
        <v>85.3</v>
      </c>
      <c r="D50" s="42">
        <v>85.6</v>
      </c>
      <c r="E50" s="42">
        <v>89.8</v>
      </c>
      <c r="F50" s="42">
        <v>86.6</v>
      </c>
      <c r="G50" s="42">
        <v>82.4</v>
      </c>
      <c r="H50" s="42">
        <v>87.8</v>
      </c>
      <c r="I50" s="42">
        <v>80</v>
      </c>
      <c r="J50" s="42">
        <v>87.1</v>
      </c>
      <c r="K50" s="42">
        <v>85.4</v>
      </c>
      <c r="L50" s="42">
        <v>78.099999999999994</v>
      </c>
      <c r="M50" s="42">
        <v>87.6</v>
      </c>
      <c r="N50" s="42">
        <v>85.4</v>
      </c>
      <c r="O50" s="42">
        <v>64.599999999999994</v>
      </c>
      <c r="P50" s="43">
        <v>84.8</v>
      </c>
    </row>
    <row r="51" spans="1:16">
      <c r="A51" s="37">
        <v>50</v>
      </c>
      <c r="B51" s="44" t="s">
        <v>340</v>
      </c>
      <c r="C51" s="45">
        <v>27</v>
      </c>
      <c r="D51" s="45">
        <v>20.399999999999999</v>
      </c>
      <c r="E51" s="45">
        <v>12.5</v>
      </c>
      <c r="F51" s="45">
        <v>11.8</v>
      </c>
      <c r="G51" s="45">
        <v>16.2</v>
      </c>
      <c r="H51" s="45">
        <v>15.5</v>
      </c>
      <c r="I51" s="45">
        <v>11.9</v>
      </c>
      <c r="J51" s="45">
        <v>18.899999999999999</v>
      </c>
      <c r="K51" s="45">
        <v>14.5</v>
      </c>
      <c r="L51" s="45">
        <v>12.9</v>
      </c>
      <c r="M51" s="45">
        <v>16.399999999999999</v>
      </c>
      <c r="N51" s="45">
        <v>17.3</v>
      </c>
      <c r="O51" s="45">
        <v>14.2</v>
      </c>
      <c r="P51" s="43">
        <v>17.600000000000001</v>
      </c>
    </row>
    <row r="52" spans="1:16">
      <c r="A52" s="37">
        <v>51</v>
      </c>
      <c r="B52" s="46" t="s">
        <v>51</v>
      </c>
      <c r="C52" s="42">
        <v>28.3</v>
      </c>
      <c r="D52" s="42">
        <v>20</v>
      </c>
      <c r="E52" s="42">
        <v>22.7</v>
      </c>
      <c r="F52" s="42">
        <v>21.8</v>
      </c>
      <c r="G52" s="42">
        <v>23.4</v>
      </c>
      <c r="H52" s="42">
        <v>19.399999999999999</v>
      </c>
      <c r="I52" s="42">
        <v>14.7</v>
      </c>
      <c r="J52" s="42">
        <v>19.7</v>
      </c>
      <c r="K52" s="42">
        <v>17.399999999999999</v>
      </c>
      <c r="L52" s="42">
        <v>13.7</v>
      </c>
      <c r="M52" s="42">
        <v>17.2</v>
      </c>
      <c r="N52" s="42">
        <v>19.100000000000001</v>
      </c>
      <c r="O52" s="42">
        <v>14.3</v>
      </c>
      <c r="P52" s="43">
        <v>22.2</v>
      </c>
    </row>
    <row r="53" spans="1:16">
      <c r="A53" s="37">
        <v>52</v>
      </c>
      <c r="B53" s="44" t="s">
        <v>341</v>
      </c>
      <c r="C53" s="45">
        <v>23.3</v>
      </c>
      <c r="D53" s="45">
        <v>11.4</v>
      </c>
      <c r="E53" s="45">
        <v>10.6</v>
      </c>
      <c r="F53" s="45">
        <v>8.6999999999999993</v>
      </c>
      <c r="G53" s="45">
        <v>16.5</v>
      </c>
      <c r="H53" s="45">
        <v>14.2</v>
      </c>
      <c r="I53" s="45">
        <v>9.1999999999999993</v>
      </c>
      <c r="J53" s="45">
        <v>14.4</v>
      </c>
      <c r="K53" s="45">
        <v>7.4</v>
      </c>
      <c r="L53" s="45">
        <v>8.4</v>
      </c>
      <c r="M53" s="45">
        <v>9.9</v>
      </c>
      <c r="N53" s="45">
        <v>12.1</v>
      </c>
      <c r="O53" s="45">
        <v>8.1999999999999993</v>
      </c>
      <c r="P53" s="43">
        <v>15.4</v>
      </c>
    </row>
    <row r="54" spans="1:16">
      <c r="A54" s="37">
        <v>53</v>
      </c>
      <c r="B54" s="46" t="s">
        <v>342</v>
      </c>
      <c r="C54" s="42">
        <v>55.7</v>
      </c>
      <c r="D54" s="42">
        <v>46.4</v>
      </c>
      <c r="E54" s="42">
        <v>45.4</v>
      </c>
      <c r="F54" s="42">
        <v>42.8</v>
      </c>
      <c r="G54" s="42">
        <v>48.8</v>
      </c>
      <c r="H54" s="42">
        <v>48.7</v>
      </c>
      <c r="I54" s="42">
        <v>40.4</v>
      </c>
      <c r="J54" s="42">
        <v>50.7</v>
      </c>
      <c r="K54" s="42">
        <v>38</v>
      </c>
      <c r="L54" s="42">
        <v>38.799999999999997</v>
      </c>
      <c r="M54" s="42">
        <v>42.7</v>
      </c>
      <c r="N54" s="42">
        <v>46.6</v>
      </c>
      <c r="O54" s="42">
        <v>37.700000000000003</v>
      </c>
      <c r="P54" s="43">
        <v>48.8</v>
      </c>
    </row>
    <row r="55" spans="1:16" ht="22.5">
      <c r="A55" s="37">
        <v>54</v>
      </c>
      <c r="B55" s="59" t="s">
        <v>343</v>
      </c>
      <c r="C55" s="60"/>
      <c r="D55" s="60"/>
      <c r="E55" s="60"/>
      <c r="F55" s="60"/>
      <c r="G55" s="60"/>
      <c r="H55" s="60"/>
      <c r="I55" s="60"/>
      <c r="J55" s="60"/>
      <c r="K55" s="60"/>
      <c r="L55" s="60"/>
      <c r="M55" s="60"/>
      <c r="N55" s="60"/>
      <c r="O55" s="60"/>
      <c r="P55" s="61"/>
    </row>
    <row r="56" spans="1:16">
      <c r="A56" s="37">
        <v>55</v>
      </c>
      <c r="B56" s="40" t="s">
        <v>344</v>
      </c>
      <c r="C56" s="42">
        <v>14.3</v>
      </c>
      <c r="D56" s="42">
        <v>14.4</v>
      </c>
      <c r="E56" s="42">
        <v>17.2</v>
      </c>
      <c r="F56" s="42">
        <v>15</v>
      </c>
      <c r="G56" s="42">
        <v>15.7</v>
      </c>
      <c r="H56" s="42">
        <v>11.6</v>
      </c>
      <c r="I56" s="42">
        <v>13.7</v>
      </c>
      <c r="J56" s="42">
        <v>15.8</v>
      </c>
      <c r="K56" s="42">
        <v>15.5</v>
      </c>
      <c r="L56" s="42">
        <v>20.5</v>
      </c>
      <c r="M56" s="42">
        <v>14</v>
      </c>
      <c r="N56" s="42">
        <v>16.2</v>
      </c>
      <c r="O56" s="42">
        <v>15.6</v>
      </c>
      <c r="P56" s="43">
        <v>14.5</v>
      </c>
    </row>
    <row r="57" spans="1:16">
      <c r="A57" s="37">
        <v>56</v>
      </c>
      <c r="B57" s="44" t="s">
        <v>345</v>
      </c>
      <c r="C57" s="45">
        <v>8.6</v>
      </c>
      <c r="D57" s="45">
        <v>10.199999999999999</v>
      </c>
      <c r="E57" s="45">
        <v>9.6999999999999993</v>
      </c>
      <c r="F57" s="45">
        <v>11.2</v>
      </c>
      <c r="G57" s="45">
        <v>10.199999999999999</v>
      </c>
      <c r="H57" s="45">
        <v>5.6</v>
      </c>
      <c r="I57" s="45">
        <v>9.4</v>
      </c>
      <c r="J57" s="45">
        <v>13.2</v>
      </c>
      <c r="K57" s="45">
        <v>9.6</v>
      </c>
      <c r="L57" s="45">
        <v>10.8</v>
      </c>
      <c r="M57" s="45">
        <v>9.5</v>
      </c>
      <c r="N57" s="45">
        <v>10.199999999999999</v>
      </c>
      <c r="O57" s="45">
        <v>9.1999999999999993</v>
      </c>
      <c r="P57" s="43">
        <v>9</v>
      </c>
    </row>
    <row r="58" spans="1:16">
      <c r="A58" s="37">
        <v>57</v>
      </c>
      <c r="B58" s="46" t="s">
        <v>346</v>
      </c>
      <c r="C58" s="42">
        <v>4</v>
      </c>
      <c r="D58" s="42">
        <v>2.9</v>
      </c>
      <c r="E58" s="42">
        <v>3.8</v>
      </c>
      <c r="F58" s="42">
        <v>3.5</v>
      </c>
      <c r="G58" s="42">
        <v>3.8</v>
      </c>
      <c r="H58" s="42">
        <v>3.6</v>
      </c>
      <c r="I58" s="42">
        <v>3.5</v>
      </c>
      <c r="J58" s="42">
        <v>6.8</v>
      </c>
      <c r="K58" s="42">
        <v>3.4</v>
      </c>
      <c r="L58" s="42">
        <v>7.2</v>
      </c>
      <c r="M58" s="42">
        <v>2.9</v>
      </c>
      <c r="N58" s="42">
        <v>3.5</v>
      </c>
      <c r="O58" s="42">
        <v>3.2</v>
      </c>
      <c r="P58" s="43">
        <v>3.8</v>
      </c>
    </row>
    <row r="59" spans="1:16">
      <c r="A59" s="37">
        <v>58</v>
      </c>
      <c r="B59" s="44" t="s">
        <v>347</v>
      </c>
      <c r="C59" s="45">
        <v>2.8</v>
      </c>
      <c r="D59" s="45">
        <v>1.9</v>
      </c>
      <c r="E59" s="45">
        <v>5.8</v>
      </c>
      <c r="F59" s="45">
        <v>2.7</v>
      </c>
      <c r="G59" s="45">
        <v>3.2</v>
      </c>
      <c r="H59" s="45">
        <v>1.1000000000000001</v>
      </c>
      <c r="I59" s="45">
        <v>2.2999999999999998</v>
      </c>
      <c r="J59" s="45">
        <v>1.8</v>
      </c>
      <c r="K59" s="45">
        <v>3.4</v>
      </c>
      <c r="L59" s="45">
        <v>5.9</v>
      </c>
      <c r="M59" s="45">
        <v>1.9</v>
      </c>
      <c r="N59" s="45">
        <v>3.1</v>
      </c>
      <c r="O59" s="45">
        <v>3.9</v>
      </c>
      <c r="P59" s="43">
        <v>2.6</v>
      </c>
    </row>
    <row r="60" spans="1:16">
      <c r="A60" s="37">
        <v>59</v>
      </c>
      <c r="B60" s="46" t="s">
        <v>348</v>
      </c>
      <c r="C60" s="42">
        <v>0.8</v>
      </c>
      <c r="D60" s="42">
        <v>1.1000000000000001</v>
      </c>
      <c r="E60" s="42">
        <v>2</v>
      </c>
      <c r="F60" s="42">
        <v>1</v>
      </c>
      <c r="G60" s="42">
        <v>2.1</v>
      </c>
      <c r="H60" s="42">
        <v>1.9</v>
      </c>
      <c r="I60" s="42">
        <v>1.9</v>
      </c>
      <c r="J60" s="42">
        <v>1.7</v>
      </c>
      <c r="K60" s="42">
        <v>0.7</v>
      </c>
      <c r="L60" s="42">
        <v>8</v>
      </c>
      <c r="M60" s="42">
        <v>0.5</v>
      </c>
      <c r="N60" s="42">
        <v>1.2</v>
      </c>
      <c r="O60" s="42">
        <v>3.5</v>
      </c>
      <c r="P60" s="43">
        <v>1.8</v>
      </c>
    </row>
    <row r="61" spans="1:16" ht="22.5">
      <c r="A61" s="37">
        <v>60</v>
      </c>
      <c r="B61" s="44" t="s">
        <v>349</v>
      </c>
      <c r="C61" s="45">
        <v>2.9</v>
      </c>
      <c r="D61" s="45">
        <v>2.6</v>
      </c>
      <c r="E61" s="45">
        <v>3</v>
      </c>
      <c r="F61" s="45">
        <v>2.9</v>
      </c>
      <c r="G61" s="45">
        <v>3.6</v>
      </c>
      <c r="H61" s="45">
        <v>2.2999999999999998</v>
      </c>
      <c r="I61" s="45">
        <v>3.4</v>
      </c>
      <c r="J61" s="45">
        <v>3</v>
      </c>
      <c r="K61" s="45">
        <v>6.2</v>
      </c>
      <c r="L61" s="45">
        <v>5.5</v>
      </c>
      <c r="M61" s="45">
        <v>1</v>
      </c>
      <c r="N61" s="45">
        <v>5.4</v>
      </c>
      <c r="O61" s="45">
        <v>4.5999999999999996</v>
      </c>
      <c r="P61" s="43">
        <v>3.1</v>
      </c>
    </row>
    <row r="62" spans="1:16">
      <c r="A62" s="37">
        <v>61</v>
      </c>
      <c r="B62" s="40" t="s">
        <v>350</v>
      </c>
      <c r="C62" s="42">
        <v>25.6</v>
      </c>
      <c r="D62" s="42">
        <v>24</v>
      </c>
      <c r="E62" s="42">
        <v>19.8</v>
      </c>
      <c r="F62" s="42">
        <v>30.7</v>
      </c>
      <c r="G62" s="42">
        <v>21.9</v>
      </c>
      <c r="H62" s="42">
        <v>16</v>
      </c>
      <c r="I62" s="42">
        <v>23</v>
      </c>
      <c r="J62" s="42">
        <v>26.8</v>
      </c>
      <c r="K62" s="42">
        <v>22.2</v>
      </c>
      <c r="L62" s="42">
        <v>22.9</v>
      </c>
      <c r="M62" s="42">
        <v>28.8</v>
      </c>
      <c r="N62" s="42">
        <v>24.7</v>
      </c>
      <c r="O62" s="42">
        <v>24.1</v>
      </c>
      <c r="P62" s="43">
        <v>21.7</v>
      </c>
    </row>
    <row r="63" spans="1:16">
      <c r="A63" s="37">
        <v>62</v>
      </c>
      <c r="B63" s="47" t="s">
        <v>351</v>
      </c>
      <c r="C63" s="45">
        <v>12.9</v>
      </c>
      <c r="D63" s="45">
        <v>11.7</v>
      </c>
      <c r="E63" s="45">
        <v>7.1</v>
      </c>
      <c r="F63" s="45">
        <v>6.8</v>
      </c>
      <c r="G63" s="45">
        <v>16.2</v>
      </c>
      <c r="H63" s="45">
        <v>12.7</v>
      </c>
      <c r="I63" s="45">
        <v>8.8000000000000007</v>
      </c>
      <c r="J63" s="45">
        <v>13.6</v>
      </c>
      <c r="K63" s="45">
        <v>9.1999999999999993</v>
      </c>
      <c r="L63" s="45">
        <v>6.8</v>
      </c>
      <c r="M63" s="45">
        <v>7.3</v>
      </c>
      <c r="N63" s="45">
        <v>9.8000000000000007</v>
      </c>
      <c r="O63" s="45">
        <v>8.6</v>
      </c>
      <c r="P63" s="43">
        <v>13.4</v>
      </c>
    </row>
    <row r="64" spans="1:16">
      <c r="A64" s="37">
        <v>63</v>
      </c>
      <c r="B64" s="56" t="s">
        <v>261</v>
      </c>
      <c r="C64" s="57"/>
      <c r="D64" s="57"/>
      <c r="E64" s="57"/>
      <c r="F64" s="57"/>
      <c r="G64" s="57"/>
      <c r="H64" s="57"/>
      <c r="I64" s="57"/>
      <c r="J64" s="57"/>
      <c r="K64" s="57"/>
      <c r="L64" s="57"/>
      <c r="M64" s="57"/>
      <c r="N64" s="57"/>
      <c r="O64" s="57"/>
      <c r="P64" s="58"/>
    </row>
    <row r="65" spans="1:16">
      <c r="A65" s="37">
        <v>64</v>
      </c>
      <c r="B65" s="47" t="s">
        <v>352</v>
      </c>
      <c r="C65" s="45">
        <v>74.099999999999994</v>
      </c>
      <c r="D65" s="45">
        <v>73.2</v>
      </c>
      <c r="E65" s="45">
        <v>67.5</v>
      </c>
      <c r="F65" s="45">
        <v>72.3</v>
      </c>
      <c r="G65" s="45">
        <v>74.400000000000006</v>
      </c>
      <c r="H65" s="45">
        <v>69.099999999999994</v>
      </c>
      <c r="I65" s="45">
        <v>72.5</v>
      </c>
      <c r="J65" s="45">
        <v>61.1</v>
      </c>
      <c r="K65" s="45">
        <v>76.5</v>
      </c>
      <c r="L65" s="45">
        <v>73.099999999999994</v>
      </c>
      <c r="M65" s="45">
        <v>73</v>
      </c>
      <c r="N65" s="45">
        <v>61.1</v>
      </c>
      <c r="O65" s="45">
        <v>70.2</v>
      </c>
      <c r="P65" s="43">
        <v>72.3</v>
      </c>
    </row>
    <row r="66" spans="1:16">
      <c r="A66" s="37">
        <v>65</v>
      </c>
      <c r="B66" s="40" t="s">
        <v>353</v>
      </c>
      <c r="C66" s="42">
        <v>25.4</v>
      </c>
      <c r="D66" s="42">
        <v>24</v>
      </c>
      <c r="E66" s="42">
        <v>19</v>
      </c>
      <c r="F66" s="42">
        <v>23.9</v>
      </c>
      <c r="G66" s="42">
        <v>23.6</v>
      </c>
      <c r="H66" s="42">
        <v>25.2</v>
      </c>
      <c r="I66" s="42">
        <v>19.7</v>
      </c>
      <c r="J66" s="42">
        <v>17.399999999999999</v>
      </c>
      <c r="K66" s="42">
        <v>25.1</v>
      </c>
      <c r="L66" s="42">
        <v>26.6</v>
      </c>
      <c r="M66" s="42">
        <v>18.7</v>
      </c>
      <c r="N66" s="42">
        <v>15.6</v>
      </c>
      <c r="O66" s="42">
        <v>24.3</v>
      </c>
      <c r="P66" s="43">
        <v>23.9</v>
      </c>
    </row>
    <row r="67" spans="1:16">
      <c r="A67" s="37">
        <v>66</v>
      </c>
      <c r="B67" s="47" t="s">
        <v>354</v>
      </c>
      <c r="C67" s="45">
        <v>15.4</v>
      </c>
      <c r="D67" s="45">
        <v>16.399999999999999</v>
      </c>
      <c r="E67" s="45">
        <v>13.5</v>
      </c>
      <c r="F67" s="45">
        <v>10.7</v>
      </c>
      <c r="G67" s="45">
        <v>17.3</v>
      </c>
      <c r="H67" s="45">
        <v>15.9</v>
      </c>
      <c r="I67" s="45">
        <v>13.1</v>
      </c>
      <c r="J67" s="45">
        <v>14.1</v>
      </c>
      <c r="K67" s="45">
        <v>14.4</v>
      </c>
      <c r="L67" s="45">
        <v>17.399999999999999</v>
      </c>
      <c r="M67" s="45">
        <v>7.5</v>
      </c>
      <c r="N67" s="45">
        <v>10.1</v>
      </c>
      <c r="O67" s="45">
        <v>8</v>
      </c>
      <c r="P67" s="43">
        <v>16</v>
      </c>
    </row>
    <row r="68" spans="1:16">
      <c r="A68" s="37">
        <v>67</v>
      </c>
      <c r="B68" s="40" t="s">
        <v>65</v>
      </c>
      <c r="C68" s="42">
        <v>13.2</v>
      </c>
      <c r="D68" s="42">
        <v>13.1</v>
      </c>
      <c r="E68" s="42">
        <v>11.1</v>
      </c>
      <c r="F68" s="42">
        <v>8</v>
      </c>
      <c r="G68" s="42">
        <v>10.7</v>
      </c>
      <c r="H68" s="42">
        <v>17.2</v>
      </c>
      <c r="I68" s="42">
        <v>9.4</v>
      </c>
      <c r="J68" s="42">
        <v>7.5</v>
      </c>
      <c r="K68" s="42">
        <v>6.9</v>
      </c>
      <c r="L68" s="42">
        <v>9.4</v>
      </c>
      <c r="M68" s="42">
        <v>7.2</v>
      </c>
      <c r="N68" s="42">
        <v>4.5999999999999996</v>
      </c>
      <c r="O68" s="42">
        <v>7.4</v>
      </c>
      <c r="P68" s="43">
        <v>12.6</v>
      </c>
    </row>
    <row r="69" spans="1:16">
      <c r="A69" s="37">
        <v>68</v>
      </c>
      <c r="B69" s="47" t="s">
        <v>355</v>
      </c>
      <c r="C69" s="45">
        <v>5.4</v>
      </c>
      <c r="D69" s="45">
        <v>7.8</v>
      </c>
      <c r="E69" s="45">
        <v>5</v>
      </c>
      <c r="F69" s="45">
        <v>3.2</v>
      </c>
      <c r="G69" s="45">
        <v>3.2</v>
      </c>
      <c r="H69" s="45">
        <v>5.6</v>
      </c>
      <c r="I69" s="45">
        <v>1.7</v>
      </c>
      <c r="J69" s="45">
        <v>2.2999999999999998</v>
      </c>
      <c r="K69" s="45">
        <v>1.8</v>
      </c>
      <c r="L69" s="45">
        <v>8</v>
      </c>
      <c r="M69" s="45">
        <v>3.7</v>
      </c>
      <c r="N69" s="45">
        <v>3.3</v>
      </c>
      <c r="O69" s="45">
        <v>3.3</v>
      </c>
      <c r="P69" s="43">
        <v>4.5999999999999996</v>
      </c>
    </row>
    <row r="70" spans="1:16">
      <c r="A70" s="37">
        <v>69</v>
      </c>
      <c r="B70" s="40" t="s">
        <v>356</v>
      </c>
      <c r="C70" s="42">
        <v>18.2</v>
      </c>
      <c r="D70" s="42">
        <v>11.2</v>
      </c>
      <c r="E70" s="42">
        <v>11</v>
      </c>
      <c r="F70" s="42">
        <v>9</v>
      </c>
      <c r="G70" s="42">
        <v>11.3</v>
      </c>
      <c r="H70" s="42">
        <v>13.6</v>
      </c>
      <c r="I70" s="42">
        <v>11</v>
      </c>
      <c r="J70" s="42">
        <v>9</v>
      </c>
      <c r="K70" s="42">
        <v>9.5</v>
      </c>
      <c r="L70" s="42">
        <v>19.2</v>
      </c>
      <c r="M70" s="42">
        <v>9.5</v>
      </c>
      <c r="N70" s="42">
        <v>6.3</v>
      </c>
      <c r="O70" s="42">
        <v>5.5</v>
      </c>
      <c r="P70" s="43">
        <v>12.7</v>
      </c>
    </row>
    <row r="71" spans="1:16">
      <c r="A71" s="37">
        <v>70</v>
      </c>
      <c r="B71" s="47" t="s">
        <v>357</v>
      </c>
      <c r="C71" s="45">
        <v>73.5</v>
      </c>
      <c r="D71" s="45">
        <v>71.3</v>
      </c>
      <c r="E71" s="45">
        <v>67.5</v>
      </c>
      <c r="F71" s="45">
        <v>67.2</v>
      </c>
      <c r="G71" s="45">
        <v>63.2</v>
      </c>
      <c r="H71" s="45">
        <v>61.1</v>
      </c>
      <c r="I71" s="45">
        <v>57.1</v>
      </c>
      <c r="J71" s="45">
        <v>54.5</v>
      </c>
      <c r="K71" s="45">
        <v>59.3</v>
      </c>
      <c r="L71" s="45">
        <v>68.5</v>
      </c>
      <c r="M71" s="45">
        <v>70</v>
      </c>
      <c r="N71" s="45">
        <v>69.2</v>
      </c>
      <c r="O71" s="45">
        <v>64.2</v>
      </c>
      <c r="P71" s="43">
        <v>65</v>
      </c>
    </row>
    <row r="72" spans="1:16">
      <c r="A72" s="37">
        <v>71</v>
      </c>
      <c r="B72" s="40" t="s">
        <v>358</v>
      </c>
      <c r="C72" s="42">
        <v>19.8</v>
      </c>
      <c r="D72" s="42">
        <v>15.3</v>
      </c>
      <c r="E72" s="42">
        <v>13.3</v>
      </c>
      <c r="F72" s="42">
        <v>12.9</v>
      </c>
      <c r="G72" s="42">
        <v>15.2</v>
      </c>
      <c r="H72" s="42">
        <v>12.6</v>
      </c>
      <c r="I72" s="42">
        <v>13</v>
      </c>
      <c r="J72" s="42">
        <v>9</v>
      </c>
      <c r="K72" s="42">
        <v>10.6</v>
      </c>
      <c r="L72" s="42">
        <v>9.9</v>
      </c>
      <c r="M72" s="42">
        <v>14.9</v>
      </c>
      <c r="N72" s="42">
        <v>9.9</v>
      </c>
      <c r="O72" s="42">
        <v>11.2</v>
      </c>
      <c r="P72" s="43">
        <v>14.7</v>
      </c>
    </row>
    <row r="73" spans="1:16">
      <c r="A73" s="37">
        <v>72</v>
      </c>
      <c r="B73" s="47" t="s">
        <v>359</v>
      </c>
      <c r="C73" s="45">
        <v>56.7</v>
      </c>
      <c r="D73" s="45">
        <v>46.6</v>
      </c>
      <c r="E73" s="45">
        <v>47.9</v>
      </c>
      <c r="F73" s="45">
        <v>48.1</v>
      </c>
      <c r="G73" s="45">
        <v>51</v>
      </c>
      <c r="H73" s="45">
        <v>55.9</v>
      </c>
      <c r="I73" s="45">
        <v>55.9</v>
      </c>
      <c r="J73" s="45">
        <v>47.1</v>
      </c>
      <c r="K73" s="45">
        <v>50.2</v>
      </c>
      <c r="L73" s="45">
        <v>56.3</v>
      </c>
      <c r="M73" s="45">
        <v>54.6</v>
      </c>
      <c r="N73" s="45">
        <v>49.3</v>
      </c>
      <c r="O73" s="45">
        <v>54.8</v>
      </c>
      <c r="P73" s="43">
        <v>52.3</v>
      </c>
    </row>
    <row r="74" spans="1:16">
      <c r="A74" s="37">
        <v>73</v>
      </c>
      <c r="B74" s="40" t="s">
        <v>360</v>
      </c>
      <c r="C74" s="42">
        <v>76.900000000000006</v>
      </c>
      <c r="D74" s="42">
        <v>78.400000000000006</v>
      </c>
      <c r="E74" s="42">
        <v>76.2</v>
      </c>
      <c r="F74" s="42">
        <v>83.1</v>
      </c>
      <c r="G74" s="42">
        <v>76.900000000000006</v>
      </c>
      <c r="H74" s="42">
        <v>74.8</v>
      </c>
      <c r="I74" s="42">
        <v>80</v>
      </c>
      <c r="J74" s="42">
        <v>70.099999999999994</v>
      </c>
      <c r="K74" s="42">
        <v>82.9</v>
      </c>
      <c r="L74" s="42">
        <v>81.3</v>
      </c>
      <c r="M74" s="42">
        <v>76.400000000000006</v>
      </c>
      <c r="N74" s="42">
        <v>71.099999999999994</v>
      </c>
      <c r="O74" s="42">
        <v>76.3</v>
      </c>
      <c r="P74" s="43">
        <v>76.7</v>
      </c>
    </row>
    <row r="75" spans="1:16">
      <c r="A75" s="37">
        <v>74</v>
      </c>
      <c r="B75" s="47" t="s">
        <v>361</v>
      </c>
      <c r="C75" s="45">
        <v>19.399999999999999</v>
      </c>
      <c r="D75" s="45">
        <v>14.3</v>
      </c>
      <c r="E75" s="45">
        <v>9</v>
      </c>
      <c r="F75" s="45">
        <v>10.9</v>
      </c>
      <c r="G75" s="45">
        <v>15.7</v>
      </c>
      <c r="H75" s="45">
        <v>18.2</v>
      </c>
      <c r="I75" s="45">
        <v>8</v>
      </c>
      <c r="J75" s="45">
        <v>12</v>
      </c>
      <c r="K75" s="45">
        <v>7.6</v>
      </c>
      <c r="L75" s="45">
        <v>5.4</v>
      </c>
      <c r="M75" s="45">
        <v>12</v>
      </c>
      <c r="N75" s="45">
        <v>9.3000000000000007</v>
      </c>
      <c r="O75" s="45">
        <v>8.5</v>
      </c>
      <c r="P75" s="43">
        <v>15.7</v>
      </c>
    </row>
    <row r="76" spans="1:16">
      <c r="A76" s="37">
        <v>75</v>
      </c>
      <c r="B76" s="40" t="s">
        <v>362</v>
      </c>
      <c r="C76" s="42">
        <v>2.6</v>
      </c>
      <c r="D76" s="42">
        <v>4.0999999999999996</v>
      </c>
      <c r="E76" s="42">
        <v>1.6</v>
      </c>
      <c r="F76" s="42">
        <v>2.2000000000000002</v>
      </c>
      <c r="G76" s="42">
        <v>2.9</v>
      </c>
      <c r="H76" s="42">
        <v>4.5</v>
      </c>
      <c r="I76" s="42">
        <v>0.6</v>
      </c>
      <c r="J76" s="42">
        <v>0.5</v>
      </c>
      <c r="K76" s="42">
        <v>0.1</v>
      </c>
      <c r="L76" s="42">
        <v>0.3</v>
      </c>
      <c r="M76" s="42">
        <v>1</v>
      </c>
      <c r="N76" s="42">
        <v>1.9</v>
      </c>
      <c r="O76" s="42">
        <v>0.8</v>
      </c>
      <c r="P76" s="43">
        <v>3.1</v>
      </c>
    </row>
    <row r="77" spans="1:16">
      <c r="A77" s="37">
        <v>76</v>
      </c>
      <c r="B77" s="47" t="s">
        <v>363</v>
      </c>
      <c r="C77" s="45">
        <v>13.5</v>
      </c>
      <c r="D77" s="45">
        <v>10.6</v>
      </c>
      <c r="E77" s="45">
        <v>10</v>
      </c>
      <c r="F77" s="45">
        <v>10.6</v>
      </c>
      <c r="G77" s="45">
        <v>10.6</v>
      </c>
      <c r="H77" s="45">
        <v>15.9</v>
      </c>
      <c r="I77" s="45">
        <v>9.5</v>
      </c>
      <c r="J77" s="45">
        <v>12.4</v>
      </c>
      <c r="K77" s="45">
        <v>15.2</v>
      </c>
      <c r="L77" s="45">
        <v>14.1</v>
      </c>
      <c r="M77" s="45">
        <v>7</v>
      </c>
      <c r="N77" s="45">
        <v>10.5</v>
      </c>
      <c r="O77" s="45">
        <v>13.4</v>
      </c>
      <c r="P77" s="43">
        <v>12.3</v>
      </c>
    </row>
    <row r="78" spans="1:16">
      <c r="A78" s="37">
        <v>77</v>
      </c>
      <c r="B78" s="40" t="s">
        <v>364</v>
      </c>
      <c r="C78" s="42">
        <v>7.2</v>
      </c>
      <c r="D78" s="42">
        <v>6.6</v>
      </c>
      <c r="E78" s="42">
        <v>4.4000000000000004</v>
      </c>
      <c r="F78" s="42">
        <v>4.5999999999999996</v>
      </c>
      <c r="G78" s="42">
        <v>9.6999999999999993</v>
      </c>
      <c r="H78" s="42">
        <v>7.4</v>
      </c>
      <c r="I78" s="42">
        <v>7.4</v>
      </c>
      <c r="J78" s="42">
        <v>6.5</v>
      </c>
      <c r="K78" s="42">
        <v>3.9</v>
      </c>
      <c r="L78" s="42">
        <v>3.4</v>
      </c>
      <c r="M78" s="42">
        <v>9.1999999999999993</v>
      </c>
      <c r="N78" s="42">
        <v>4.5999999999999996</v>
      </c>
      <c r="O78" s="42">
        <v>3.2</v>
      </c>
      <c r="P78" s="43">
        <v>7.8</v>
      </c>
    </row>
    <row r="79" spans="1:16">
      <c r="A79" s="37">
        <v>78</v>
      </c>
      <c r="B79" s="47" t="s">
        <v>365</v>
      </c>
      <c r="C79" s="45">
        <v>27.2</v>
      </c>
      <c r="D79" s="45">
        <v>35</v>
      </c>
      <c r="E79" s="45">
        <v>28.2</v>
      </c>
      <c r="F79" s="45">
        <v>28</v>
      </c>
      <c r="G79" s="45">
        <v>29.6</v>
      </c>
      <c r="H79" s="45">
        <v>30.5</v>
      </c>
      <c r="I79" s="45">
        <v>28.2</v>
      </c>
      <c r="J79" s="45">
        <v>26.6</v>
      </c>
      <c r="K79" s="45">
        <v>29.5</v>
      </c>
      <c r="L79" s="45">
        <v>38.4</v>
      </c>
      <c r="M79" s="45">
        <v>31.8</v>
      </c>
      <c r="N79" s="45">
        <v>18.7</v>
      </c>
      <c r="O79" s="45">
        <v>13.5</v>
      </c>
      <c r="P79" s="43">
        <v>30</v>
      </c>
    </row>
    <row r="80" spans="1:16">
      <c r="A80" s="37">
        <v>79</v>
      </c>
      <c r="B80" s="40" t="s">
        <v>366</v>
      </c>
      <c r="C80" s="42">
        <v>42.1</v>
      </c>
      <c r="D80" s="42">
        <v>26.3</v>
      </c>
      <c r="E80" s="42">
        <v>13.9</v>
      </c>
      <c r="F80" s="42">
        <v>21.2</v>
      </c>
      <c r="G80" s="42">
        <v>25</v>
      </c>
      <c r="H80" s="42">
        <v>23.2</v>
      </c>
      <c r="I80" s="42">
        <v>13.3</v>
      </c>
      <c r="J80" s="42">
        <v>24.6</v>
      </c>
      <c r="K80" s="42">
        <v>9.6</v>
      </c>
      <c r="L80" s="42">
        <v>11</v>
      </c>
      <c r="M80" s="42">
        <v>32.700000000000003</v>
      </c>
      <c r="N80" s="42">
        <v>18.7</v>
      </c>
      <c r="O80" s="42">
        <v>22.5</v>
      </c>
      <c r="P80" s="43">
        <v>26</v>
      </c>
    </row>
    <row r="81" spans="1:16">
      <c r="A81" s="37">
        <v>80</v>
      </c>
      <c r="B81" s="47" t="s">
        <v>77</v>
      </c>
      <c r="C81" s="45">
        <v>31</v>
      </c>
      <c r="D81" s="45">
        <v>23.7</v>
      </c>
      <c r="E81" s="45">
        <v>13.4</v>
      </c>
      <c r="F81" s="45">
        <v>16.3</v>
      </c>
      <c r="G81" s="45">
        <v>27</v>
      </c>
      <c r="H81" s="45">
        <v>33.799999999999997</v>
      </c>
      <c r="I81" s="45">
        <v>17.399999999999999</v>
      </c>
      <c r="J81" s="45">
        <v>18.3</v>
      </c>
      <c r="K81" s="45">
        <v>14.1</v>
      </c>
      <c r="L81" s="45">
        <v>13.9</v>
      </c>
      <c r="M81" s="45">
        <v>31</v>
      </c>
      <c r="N81" s="45">
        <v>14.1</v>
      </c>
      <c r="O81" s="45">
        <v>7.7</v>
      </c>
      <c r="P81" s="43">
        <v>27.2</v>
      </c>
    </row>
    <row r="82" spans="1:16">
      <c r="A82" s="37">
        <v>81</v>
      </c>
      <c r="B82" s="40" t="s">
        <v>367</v>
      </c>
      <c r="C82" s="42">
        <v>40.200000000000003</v>
      </c>
      <c r="D82" s="42">
        <v>42.1</v>
      </c>
      <c r="E82" s="42">
        <v>41.2</v>
      </c>
      <c r="F82" s="42">
        <v>39.700000000000003</v>
      </c>
      <c r="G82" s="42">
        <v>41.4</v>
      </c>
      <c r="H82" s="42">
        <v>37.299999999999997</v>
      </c>
      <c r="I82" s="42">
        <v>37.700000000000003</v>
      </c>
      <c r="J82" s="42">
        <v>32.9</v>
      </c>
      <c r="K82" s="42">
        <v>30.9</v>
      </c>
      <c r="L82" s="42">
        <v>30</v>
      </c>
      <c r="M82" s="42">
        <v>37.4</v>
      </c>
      <c r="N82" s="42">
        <v>34.799999999999997</v>
      </c>
      <c r="O82" s="42">
        <v>31.5</v>
      </c>
      <c r="P82" s="43">
        <v>39.700000000000003</v>
      </c>
    </row>
    <row r="83" spans="1:16">
      <c r="A83" s="37">
        <v>82</v>
      </c>
      <c r="B83" s="44" t="s">
        <v>368</v>
      </c>
      <c r="C83" s="45">
        <v>21.5</v>
      </c>
      <c r="D83" s="45">
        <v>25.6</v>
      </c>
      <c r="E83" s="45">
        <v>19.899999999999999</v>
      </c>
      <c r="F83" s="45">
        <v>22.8</v>
      </c>
      <c r="G83" s="45">
        <v>24.7</v>
      </c>
      <c r="H83" s="45">
        <v>24.1</v>
      </c>
      <c r="I83" s="45">
        <v>18.3</v>
      </c>
      <c r="J83" s="45">
        <v>19.7</v>
      </c>
      <c r="K83" s="45">
        <v>12.5</v>
      </c>
      <c r="L83" s="45">
        <v>15.3</v>
      </c>
      <c r="M83" s="45">
        <v>25.9</v>
      </c>
      <c r="N83" s="45">
        <v>20.2</v>
      </c>
      <c r="O83" s="45">
        <v>15.8</v>
      </c>
      <c r="P83" s="43">
        <v>23.5</v>
      </c>
    </row>
    <row r="84" spans="1:16">
      <c r="A84" s="37">
        <v>83</v>
      </c>
      <c r="B84" s="46" t="s">
        <v>369</v>
      </c>
      <c r="C84" s="42">
        <v>12.7</v>
      </c>
      <c r="D84" s="42">
        <v>12.4</v>
      </c>
      <c r="E84" s="42">
        <v>16</v>
      </c>
      <c r="F84" s="42">
        <v>9.9</v>
      </c>
      <c r="G84" s="42">
        <v>15.5</v>
      </c>
      <c r="H84" s="42">
        <v>12.7</v>
      </c>
      <c r="I84" s="42">
        <v>14.4</v>
      </c>
      <c r="J84" s="42">
        <v>13.9</v>
      </c>
      <c r="K84" s="42">
        <v>9.5</v>
      </c>
      <c r="L84" s="42">
        <v>14.1</v>
      </c>
      <c r="M84" s="42">
        <v>13.5</v>
      </c>
      <c r="N84" s="42">
        <v>17.5</v>
      </c>
      <c r="O84" s="42">
        <v>14.3</v>
      </c>
      <c r="P84" s="43">
        <v>13.8</v>
      </c>
    </row>
    <row r="85" spans="1:16">
      <c r="A85" s="37">
        <v>84</v>
      </c>
      <c r="B85" s="44" t="s">
        <v>370</v>
      </c>
      <c r="C85" s="45">
        <v>22.8</v>
      </c>
      <c r="D85" s="45">
        <v>27.8</v>
      </c>
      <c r="E85" s="45">
        <v>27.2</v>
      </c>
      <c r="F85" s="45">
        <v>26.9</v>
      </c>
      <c r="G85" s="45">
        <v>24.2</v>
      </c>
      <c r="H85" s="45">
        <v>21.7</v>
      </c>
      <c r="I85" s="45">
        <v>25</v>
      </c>
      <c r="J85" s="45">
        <v>19.2</v>
      </c>
      <c r="K85" s="45">
        <v>21.7</v>
      </c>
      <c r="L85" s="45">
        <v>17.5</v>
      </c>
      <c r="M85" s="45">
        <v>18.100000000000001</v>
      </c>
      <c r="N85" s="45">
        <v>17.100000000000001</v>
      </c>
      <c r="O85" s="45">
        <v>16.8</v>
      </c>
      <c r="P85" s="43">
        <v>23.7</v>
      </c>
    </row>
    <row r="86" spans="1:16">
      <c r="A86" s="37">
        <v>85</v>
      </c>
      <c r="B86" s="40" t="s">
        <v>371</v>
      </c>
      <c r="C86" s="42">
        <v>68.7</v>
      </c>
      <c r="D86" s="42">
        <v>68</v>
      </c>
      <c r="E86" s="42">
        <v>61.1</v>
      </c>
      <c r="F86" s="42">
        <v>63.3</v>
      </c>
      <c r="G86" s="42">
        <v>63</v>
      </c>
      <c r="H86" s="42">
        <v>66.3</v>
      </c>
      <c r="I86" s="42">
        <v>62.8</v>
      </c>
      <c r="J86" s="42">
        <v>61.8</v>
      </c>
      <c r="K86" s="42">
        <v>61.9</v>
      </c>
      <c r="L86" s="42">
        <v>74.900000000000006</v>
      </c>
      <c r="M86" s="42">
        <v>69.099999999999994</v>
      </c>
      <c r="N86" s="42">
        <v>53.9</v>
      </c>
      <c r="O86" s="42">
        <v>49.6</v>
      </c>
      <c r="P86" s="43">
        <v>65.2</v>
      </c>
    </row>
    <row r="87" spans="1:16">
      <c r="A87" s="37">
        <v>86</v>
      </c>
      <c r="B87" s="44" t="s">
        <v>372</v>
      </c>
      <c r="C87" s="45">
        <v>50.4</v>
      </c>
      <c r="D87" s="45">
        <v>51.7</v>
      </c>
      <c r="E87" s="45">
        <v>49.7</v>
      </c>
      <c r="F87" s="45">
        <v>49.8</v>
      </c>
      <c r="G87" s="45">
        <v>47.4</v>
      </c>
      <c r="H87" s="45">
        <v>51.6</v>
      </c>
      <c r="I87" s="45">
        <v>45.7</v>
      </c>
      <c r="J87" s="45">
        <v>46.5</v>
      </c>
      <c r="K87" s="45">
        <v>46.9</v>
      </c>
      <c r="L87" s="45">
        <v>61.5</v>
      </c>
      <c r="M87" s="45">
        <v>50.1</v>
      </c>
      <c r="N87" s="45">
        <v>39.4</v>
      </c>
      <c r="O87" s="45">
        <v>33.200000000000003</v>
      </c>
      <c r="P87" s="43">
        <v>49.6</v>
      </c>
    </row>
    <row r="88" spans="1:16">
      <c r="A88" s="37">
        <v>87</v>
      </c>
      <c r="B88" s="46" t="s">
        <v>373</v>
      </c>
      <c r="C88" s="42">
        <v>31.5</v>
      </c>
      <c r="D88" s="42">
        <v>29.6</v>
      </c>
      <c r="E88" s="42">
        <v>21.2</v>
      </c>
      <c r="F88" s="42">
        <v>22.1</v>
      </c>
      <c r="G88" s="42">
        <v>24.9</v>
      </c>
      <c r="H88" s="42">
        <v>31.7</v>
      </c>
      <c r="I88" s="42">
        <v>18.899999999999999</v>
      </c>
      <c r="J88" s="42">
        <v>22.4</v>
      </c>
      <c r="K88" s="42">
        <v>22.5</v>
      </c>
      <c r="L88" s="42">
        <v>25</v>
      </c>
      <c r="M88" s="42">
        <v>36</v>
      </c>
      <c r="N88" s="42">
        <v>24.5</v>
      </c>
      <c r="O88" s="42">
        <v>12</v>
      </c>
      <c r="P88" s="43">
        <v>27.5</v>
      </c>
    </row>
    <row r="89" spans="1:16">
      <c r="A89" s="37">
        <v>88</v>
      </c>
      <c r="B89" s="44" t="s">
        <v>374</v>
      </c>
      <c r="C89" s="45">
        <v>38.6</v>
      </c>
      <c r="D89" s="45">
        <v>28.4</v>
      </c>
      <c r="E89" s="45">
        <v>23.6</v>
      </c>
      <c r="F89" s="45">
        <v>25.9</v>
      </c>
      <c r="G89" s="45">
        <v>32.9</v>
      </c>
      <c r="H89" s="45">
        <v>26.4</v>
      </c>
      <c r="I89" s="45">
        <v>34.6</v>
      </c>
      <c r="J89" s="45">
        <v>33.5</v>
      </c>
      <c r="K89" s="45">
        <v>34.5</v>
      </c>
      <c r="L89" s="45">
        <v>40.6</v>
      </c>
      <c r="M89" s="45">
        <v>37.6</v>
      </c>
      <c r="N89" s="45">
        <v>30.5</v>
      </c>
      <c r="O89" s="45">
        <v>34.9</v>
      </c>
      <c r="P89" s="43">
        <v>31.3</v>
      </c>
    </row>
    <row r="90" spans="1:16">
      <c r="A90" s="37">
        <v>89</v>
      </c>
      <c r="B90" s="46" t="s">
        <v>375</v>
      </c>
      <c r="C90" s="42">
        <v>17.899999999999999</v>
      </c>
      <c r="D90" s="42">
        <v>13.4</v>
      </c>
      <c r="E90" s="42">
        <v>7.6</v>
      </c>
      <c r="F90" s="42">
        <v>9.8000000000000007</v>
      </c>
      <c r="G90" s="42">
        <v>10.199999999999999</v>
      </c>
      <c r="H90" s="42">
        <v>6.3</v>
      </c>
      <c r="I90" s="42">
        <v>4.7</v>
      </c>
      <c r="J90" s="42">
        <v>11.4</v>
      </c>
      <c r="K90" s="42">
        <v>10.3</v>
      </c>
      <c r="L90" s="42">
        <v>15.7</v>
      </c>
      <c r="M90" s="42">
        <v>14.5</v>
      </c>
      <c r="N90" s="42">
        <v>7.9</v>
      </c>
      <c r="O90" s="42">
        <v>11.5</v>
      </c>
      <c r="P90" s="43">
        <v>10.5</v>
      </c>
    </row>
    <row r="91" spans="1:16">
      <c r="A91" s="37">
        <v>90</v>
      </c>
      <c r="B91" s="47" t="s">
        <v>376</v>
      </c>
      <c r="C91" s="45">
        <v>4.3</v>
      </c>
      <c r="D91" s="45">
        <v>3.4</v>
      </c>
      <c r="E91" s="45">
        <v>4.5</v>
      </c>
      <c r="F91" s="45">
        <v>3.3</v>
      </c>
      <c r="G91" s="45">
        <v>8.8000000000000007</v>
      </c>
      <c r="H91" s="45">
        <v>12.6</v>
      </c>
      <c r="I91" s="45">
        <v>7.4</v>
      </c>
      <c r="J91" s="45">
        <v>2.4</v>
      </c>
      <c r="K91" s="45">
        <v>5.5</v>
      </c>
      <c r="L91" s="45">
        <v>2.5</v>
      </c>
      <c r="M91" s="45">
        <v>7</v>
      </c>
      <c r="N91" s="45">
        <v>7.1</v>
      </c>
      <c r="O91" s="45">
        <v>5.5</v>
      </c>
      <c r="P91" s="43">
        <v>7.8</v>
      </c>
    </row>
    <row r="92" spans="1:16">
      <c r="A92" s="37">
        <v>91</v>
      </c>
      <c r="B92" s="40" t="s">
        <v>377</v>
      </c>
      <c r="C92" s="42">
        <v>31.4</v>
      </c>
      <c r="D92" s="42">
        <v>25.5</v>
      </c>
      <c r="E92" s="42">
        <v>18.5</v>
      </c>
      <c r="F92" s="42">
        <v>19.7</v>
      </c>
      <c r="G92" s="42">
        <v>18.600000000000001</v>
      </c>
      <c r="H92" s="42">
        <v>13.9</v>
      </c>
      <c r="I92" s="42">
        <v>17.3</v>
      </c>
      <c r="J92" s="42">
        <v>14.2</v>
      </c>
      <c r="K92" s="42">
        <v>22.5</v>
      </c>
      <c r="L92" s="42">
        <v>13.7</v>
      </c>
      <c r="M92" s="42">
        <v>29.3</v>
      </c>
      <c r="N92" s="42">
        <v>20.3</v>
      </c>
      <c r="O92" s="42">
        <v>10.6</v>
      </c>
      <c r="P92" s="43">
        <v>19.8</v>
      </c>
    </row>
    <row r="93" spans="1:16">
      <c r="A93" s="37">
        <v>92</v>
      </c>
      <c r="B93" s="56" t="s">
        <v>378</v>
      </c>
      <c r="C93" s="57"/>
      <c r="D93" s="57"/>
      <c r="E93" s="57"/>
      <c r="F93" s="57"/>
      <c r="G93" s="57"/>
      <c r="H93" s="57"/>
      <c r="I93" s="57"/>
      <c r="J93" s="57"/>
      <c r="K93" s="57"/>
      <c r="L93" s="57"/>
      <c r="M93" s="57"/>
      <c r="N93" s="57"/>
      <c r="O93" s="57"/>
      <c r="P93" s="58"/>
    </row>
    <row r="94" spans="1:16">
      <c r="A94" s="37">
        <v>93</v>
      </c>
      <c r="B94" s="40" t="s">
        <v>379</v>
      </c>
      <c r="C94" s="42">
        <v>56.5</v>
      </c>
      <c r="D94" s="42">
        <v>55.1</v>
      </c>
      <c r="E94" s="42">
        <v>58.8</v>
      </c>
      <c r="F94" s="42">
        <v>67.3</v>
      </c>
      <c r="G94" s="42">
        <v>49.5</v>
      </c>
      <c r="H94" s="42">
        <v>57.6</v>
      </c>
      <c r="I94" s="42">
        <v>70.900000000000006</v>
      </c>
      <c r="J94" s="42">
        <v>68</v>
      </c>
      <c r="K94" s="42">
        <v>68.5</v>
      </c>
      <c r="L94" s="42">
        <v>56.6</v>
      </c>
      <c r="M94" s="42">
        <v>47.7</v>
      </c>
      <c r="N94" s="42">
        <v>54.3</v>
      </c>
      <c r="O94" s="42">
        <v>42.4</v>
      </c>
      <c r="P94" s="43">
        <v>55</v>
      </c>
    </row>
    <row r="95" spans="1:16" ht="22.5">
      <c r="A95" s="37">
        <v>94</v>
      </c>
      <c r="B95" s="47" t="s">
        <v>380</v>
      </c>
      <c r="C95" s="45">
        <v>16.100000000000001</v>
      </c>
      <c r="D95" s="45">
        <v>18.3</v>
      </c>
      <c r="E95" s="45">
        <v>12.8</v>
      </c>
      <c r="F95" s="45">
        <v>15.5</v>
      </c>
      <c r="G95" s="45">
        <v>16.5</v>
      </c>
      <c r="H95" s="45">
        <v>24.5</v>
      </c>
      <c r="I95" s="45">
        <v>14.7</v>
      </c>
      <c r="J95" s="45">
        <v>17.600000000000001</v>
      </c>
      <c r="K95" s="45">
        <v>11.9</v>
      </c>
      <c r="L95" s="45">
        <v>10.8</v>
      </c>
      <c r="M95" s="45">
        <v>22.9</v>
      </c>
      <c r="N95" s="45">
        <v>16.8</v>
      </c>
      <c r="O95" s="45">
        <v>21.6</v>
      </c>
      <c r="P95" s="43">
        <v>18.3</v>
      </c>
    </row>
    <row r="96" spans="1:16">
      <c r="A96" s="37">
        <v>95</v>
      </c>
      <c r="B96" s="40" t="s">
        <v>381</v>
      </c>
      <c r="C96" s="42">
        <v>72</v>
      </c>
      <c r="D96" s="42">
        <v>69.7</v>
      </c>
      <c r="E96" s="42">
        <v>64.599999999999994</v>
      </c>
      <c r="F96" s="42">
        <v>71</v>
      </c>
      <c r="G96" s="42">
        <v>65.8</v>
      </c>
      <c r="H96" s="42">
        <v>58.9</v>
      </c>
      <c r="I96" s="42">
        <v>59</v>
      </c>
      <c r="J96" s="42">
        <v>66.599999999999994</v>
      </c>
      <c r="K96" s="42">
        <v>65.2</v>
      </c>
      <c r="L96" s="42">
        <v>62</v>
      </c>
      <c r="M96" s="42">
        <v>71.599999999999994</v>
      </c>
      <c r="N96" s="42">
        <v>61.9</v>
      </c>
      <c r="O96" s="42">
        <v>46.8</v>
      </c>
      <c r="P96" s="43">
        <v>65.400000000000006</v>
      </c>
    </row>
    <row r="97" spans="1:16" ht="22.5">
      <c r="A97" s="37">
        <v>96</v>
      </c>
      <c r="B97" s="44" t="s">
        <v>382</v>
      </c>
      <c r="C97" s="45">
        <v>35</v>
      </c>
      <c r="D97" s="45">
        <v>33.4</v>
      </c>
      <c r="E97" s="45">
        <v>36.299999999999997</v>
      </c>
      <c r="F97" s="45">
        <v>32.9</v>
      </c>
      <c r="G97" s="45">
        <v>35.1</v>
      </c>
      <c r="H97" s="45">
        <v>29.9</v>
      </c>
      <c r="I97" s="45">
        <v>31.1</v>
      </c>
      <c r="J97" s="45">
        <v>35.5</v>
      </c>
      <c r="K97" s="45">
        <v>39.4</v>
      </c>
      <c r="L97" s="45">
        <v>36.5</v>
      </c>
      <c r="M97" s="45">
        <v>34.799999999999997</v>
      </c>
      <c r="N97" s="45">
        <v>24.2</v>
      </c>
      <c r="O97" s="45">
        <v>25.6</v>
      </c>
      <c r="P97" s="43">
        <v>33.6</v>
      </c>
    </row>
    <row r="98" spans="1:16">
      <c r="A98" s="37">
        <v>97</v>
      </c>
      <c r="B98" s="46" t="s">
        <v>383</v>
      </c>
      <c r="C98" s="42">
        <v>52.5</v>
      </c>
      <c r="D98" s="42">
        <v>46.9</v>
      </c>
      <c r="E98" s="42">
        <v>34.799999999999997</v>
      </c>
      <c r="F98" s="42">
        <v>46.5</v>
      </c>
      <c r="G98" s="42">
        <v>39.6</v>
      </c>
      <c r="H98" s="42">
        <v>34.799999999999997</v>
      </c>
      <c r="I98" s="42">
        <v>39.4</v>
      </c>
      <c r="J98" s="42">
        <v>40.1</v>
      </c>
      <c r="K98" s="42">
        <v>39.5</v>
      </c>
      <c r="L98" s="42">
        <v>32.700000000000003</v>
      </c>
      <c r="M98" s="42">
        <v>51.8</v>
      </c>
      <c r="N98" s="42">
        <v>37.700000000000003</v>
      </c>
      <c r="O98" s="42">
        <v>26.5</v>
      </c>
      <c r="P98" s="43">
        <v>41</v>
      </c>
    </row>
    <row r="99" spans="1:16">
      <c r="A99" s="37">
        <v>98</v>
      </c>
      <c r="B99" s="44" t="s">
        <v>384</v>
      </c>
      <c r="C99" s="45">
        <v>20.3</v>
      </c>
      <c r="D99" s="45">
        <v>16.3</v>
      </c>
      <c r="E99" s="45">
        <v>10.3</v>
      </c>
      <c r="F99" s="45">
        <v>15.5</v>
      </c>
      <c r="G99" s="45">
        <v>22.2</v>
      </c>
      <c r="H99" s="45">
        <v>15</v>
      </c>
      <c r="I99" s="45">
        <v>9.8000000000000007</v>
      </c>
      <c r="J99" s="45">
        <v>17.600000000000001</v>
      </c>
      <c r="K99" s="45">
        <v>11.7</v>
      </c>
      <c r="L99" s="45">
        <v>16.399999999999999</v>
      </c>
      <c r="M99" s="45">
        <v>16.899999999999999</v>
      </c>
      <c r="N99" s="45">
        <v>14.6</v>
      </c>
      <c r="O99" s="45">
        <v>9</v>
      </c>
      <c r="P99" s="43">
        <v>18.5</v>
      </c>
    </row>
    <row r="100" spans="1:16">
      <c r="A100" s="37">
        <v>99</v>
      </c>
      <c r="B100" s="46" t="s">
        <v>385</v>
      </c>
      <c r="C100" s="42">
        <v>11</v>
      </c>
      <c r="D100" s="42">
        <v>9.6</v>
      </c>
      <c r="E100" s="42">
        <v>8.1999999999999993</v>
      </c>
      <c r="F100" s="42">
        <v>7.3</v>
      </c>
      <c r="G100" s="42">
        <v>12</v>
      </c>
      <c r="H100" s="42">
        <v>7.8</v>
      </c>
      <c r="I100" s="42">
        <v>8.6</v>
      </c>
      <c r="J100" s="42">
        <v>7.7</v>
      </c>
      <c r="K100" s="42">
        <v>4.5999999999999996</v>
      </c>
      <c r="L100" s="42">
        <v>10.199999999999999</v>
      </c>
      <c r="M100" s="42">
        <v>8</v>
      </c>
      <c r="N100" s="42">
        <v>10.1</v>
      </c>
      <c r="O100" s="42">
        <v>5.0999999999999996</v>
      </c>
      <c r="P100" s="43">
        <v>10.1</v>
      </c>
    </row>
    <row r="101" spans="1:16">
      <c r="A101" s="37">
        <v>100</v>
      </c>
      <c r="B101" s="44" t="s">
        <v>386</v>
      </c>
      <c r="C101" s="45">
        <v>33.6</v>
      </c>
      <c r="D101" s="45">
        <v>28.8</v>
      </c>
      <c r="E101" s="45">
        <v>26</v>
      </c>
      <c r="F101" s="45">
        <v>21.7</v>
      </c>
      <c r="G101" s="45">
        <v>25.6</v>
      </c>
      <c r="H101" s="45">
        <v>25.9</v>
      </c>
      <c r="I101" s="45">
        <v>23.2</v>
      </c>
      <c r="J101" s="45">
        <v>28.8</v>
      </c>
      <c r="K101" s="45">
        <v>19.3</v>
      </c>
      <c r="L101" s="45">
        <v>16</v>
      </c>
      <c r="M101" s="45">
        <v>28.8</v>
      </c>
      <c r="N101" s="45">
        <v>21.1</v>
      </c>
      <c r="O101" s="45">
        <v>14.9</v>
      </c>
      <c r="P101" s="43">
        <v>26.8</v>
      </c>
    </row>
    <row r="102" spans="1:16">
      <c r="A102" s="37">
        <v>101</v>
      </c>
      <c r="B102" s="46" t="s">
        <v>387</v>
      </c>
      <c r="C102" s="42">
        <v>17.899999999999999</v>
      </c>
      <c r="D102" s="42">
        <v>16.600000000000001</v>
      </c>
      <c r="E102" s="42">
        <v>11.9</v>
      </c>
      <c r="F102" s="42">
        <v>14.9</v>
      </c>
      <c r="G102" s="42">
        <v>13.8</v>
      </c>
      <c r="H102" s="42">
        <v>7.6</v>
      </c>
      <c r="I102" s="42">
        <v>13.1</v>
      </c>
      <c r="J102" s="42">
        <v>8.4</v>
      </c>
      <c r="K102" s="42">
        <v>8</v>
      </c>
      <c r="L102" s="42">
        <v>10.8</v>
      </c>
      <c r="M102" s="42">
        <v>18.100000000000001</v>
      </c>
      <c r="N102" s="42">
        <v>17.8</v>
      </c>
      <c r="O102" s="42">
        <v>7.8</v>
      </c>
      <c r="P102" s="43">
        <v>12.9</v>
      </c>
    </row>
    <row r="103" spans="1:16">
      <c r="A103" s="37">
        <v>102</v>
      </c>
      <c r="B103" s="47" t="s">
        <v>388</v>
      </c>
      <c r="C103" s="45">
        <v>22.9</v>
      </c>
      <c r="D103" s="45">
        <v>25.3</v>
      </c>
      <c r="E103" s="45">
        <v>16.399999999999999</v>
      </c>
      <c r="F103" s="45">
        <v>20.8</v>
      </c>
      <c r="G103" s="45">
        <v>18.2</v>
      </c>
      <c r="H103" s="45">
        <v>13.6</v>
      </c>
      <c r="I103" s="45">
        <v>14.7</v>
      </c>
      <c r="J103" s="45">
        <v>13.4</v>
      </c>
      <c r="K103" s="45">
        <v>21.8</v>
      </c>
      <c r="L103" s="45">
        <v>13.6</v>
      </c>
      <c r="M103" s="45">
        <v>27.3</v>
      </c>
      <c r="N103" s="45">
        <v>17.2</v>
      </c>
      <c r="O103" s="45">
        <v>13.3</v>
      </c>
      <c r="P103" s="43">
        <v>18.3</v>
      </c>
    </row>
    <row r="104" spans="1:16">
      <c r="A104" s="37">
        <v>103</v>
      </c>
      <c r="B104" s="40" t="s">
        <v>389</v>
      </c>
      <c r="C104" s="42">
        <v>23.2</v>
      </c>
      <c r="D104" s="42">
        <v>20</v>
      </c>
      <c r="E104" s="42">
        <v>9.8000000000000007</v>
      </c>
      <c r="F104" s="42">
        <v>10</v>
      </c>
      <c r="G104" s="42">
        <v>18.600000000000001</v>
      </c>
      <c r="H104" s="42">
        <v>14</v>
      </c>
      <c r="I104" s="42">
        <v>9.9</v>
      </c>
      <c r="J104" s="42">
        <v>12</v>
      </c>
      <c r="K104" s="42">
        <v>11.3</v>
      </c>
      <c r="L104" s="42">
        <v>9.6</v>
      </c>
      <c r="M104" s="42">
        <v>19</v>
      </c>
      <c r="N104" s="42">
        <v>12.5</v>
      </c>
      <c r="O104" s="42">
        <v>11.6</v>
      </c>
      <c r="P104" s="43">
        <v>17.100000000000001</v>
      </c>
    </row>
    <row r="105" spans="1:16" ht="22.5">
      <c r="A105" s="37">
        <v>104</v>
      </c>
      <c r="B105" s="47" t="s">
        <v>390</v>
      </c>
      <c r="C105" s="45">
        <v>7.7</v>
      </c>
      <c r="D105" s="45">
        <v>6.3</v>
      </c>
      <c r="E105" s="45">
        <v>2.2000000000000002</v>
      </c>
      <c r="F105" s="45">
        <v>3.4</v>
      </c>
      <c r="G105" s="45">
        <v>7.8</v>
      </c>
      <c r="H105" s="45">
        <v>6.4</v>
      </c>
      <c r="I105" s="45">
        <v>6.2</v>
      </c>
      <c r="J105" s="45">
        <v>4</v>
      </c>
      <c r="K105" s="45">
        <v>2.2999999999999998</v>
      </c>
      <c r="L105" s="45">
        <v>5</v>
      </c>
      <c r="M105" s="45">
        <v>11.2</v>
      </c>
      <c r="N105" s="45">
        <v>7.7</v>
      </c>
      <c r="O105" s="45">
        <v>5.4</v>
      </c>
      <c r="P105" s="43">
        <v>6.8</v>
      </c>
    </row>
    <row r="106" spans="1:16">
      <c r="A106" s="37">
        <v>105</v>
      </c>
      <c r="B106" s="56" t="s">
        <v>391</v>
      </c>
      <c r="C106" s="57"/>
      <c r="D106" s="57"/>
      <c r="E106" s="57"/>
      <c r="F106" s="57"/>
      <c r="G106" s="57"/>
      <c r="H106" s="57"/>
      <c r="I106" s="57"/>
      <c r="J106" s="57"/>
      <c r="K106" s="57"/>
      <c r="L106" s="57"/>
      <c r="M106" s="57"/>
      <c r="N106" s="57"/>
      <c r="O106" s="57"/>
      <c r="P106" s="58"/>
    </row>
    <row r="107" spans="1:16">
      <c r="A107" s="37">
        <v>106</v>
      </c>
      <c r="B107" s="47" t="s">
        <v>392</v>
      </c>
      <c r="C107" s="45">
        <v>75.8</v>
      </c>
      <c r="D107" s="45">
        <v>85.1</v>
      </c>
      <c r="E107" s="45">
        <v>86.3</v>
      </c>
      <c r="F107" s="45">
        <v>80.5</v>
      </c>
      <c r="G107" s="45">
        <v>75.400000000000006</v>
      </c>
      <c r="H107" s="45">
        <v>80.400000000000006</v>
      </c>
      <c r="I107" s="45">
        <v>79.400000000000006</v>
      </c>
      <c r="J107" s="45">
        <v>75.599999999999994</v>
      </c>
      <c r="K107" s="45">
        <v>81.599999999999994</v>
      </c>
      <c r="L107" s="45">
        <v>85.7</v>
      </c>
      <c r="M107" s="45">
        <v>65.099999999999994</v>
      </c>
      <c r="N107" s="45">
        <v>72.400000000000006</v>
      </c>
      <c r="O107" s="45">
        <v>66</v>
      </c>
      <c r="P107" s="43">
        <v>78.400000000000006</v>
      </c>
    </row>
    <row r="108" spans="1:16">
      <c r="A108" s="37">
        <v>107</v>
      </c>
      <c r="B108" s="46" t="s">
        <v>393</v>
      </c>
      <c r="C108" s="42">
        <v>0.1</v>
      </c>
      <c r="D108" s="42">
        <v>0.4</v>
      </c>
      <c r="E108" s="42">
        <v>0.2</v>
      </c>
      <c r="F108" s="42">
        <v>1.2</v>
      </c>
      <c r="G108" s="42">
        <v>0.5</v>
      </c>
      <c r="H108" s="42">
        <v>1.9</v>
      </c>
      <c r="I108" s="42">
        <v>0</v>
      </c>
      <c r="J108" s="42">
        <v>0.6</v>
      </c>
      <c r="K108" s="42">
        <v>0.1</v>
      </c>
      <c r="L108" s="42">
        <v>0.2</v>
      </c>
      <c r="M108" s="42">
        <v>0.2</v>
      </c>
      <c r="N108" s="42">
        <v>1.2</v>
      </c>
      <c r="O108" s="42">
        <v>0.2</v>
      </c>
      <c r="P108" s="43">
        <v>0.8</v>
      </c>
    </row>
    <row r="109" spans="1:16">
      <c r="A109" s="37">
        <v>108</v>
      </c>
      <c r="B109" s="44" t="s">
        <v>103</v>
      </c>
      <c r="C109" s="45">
        <v>34.4</v>
      </c>
      <c r="D109" s="45">
        <v>33</v>
      </c>
      <c r="E109" s="45">
        <v>32</v>
      </c>
      <c r="F109" s="45">
        <v>26.5</v>
      </c>
      <c r="G109" s="45">
        <v>25.9</v>
      </c>
      <c r="H109" s="45">
        <v>36.5</v>
      </c>
      <c r="I109" s="45">
        <v>36.799999999999997</v>
      </c>
      <c r="J109" s="45">
        <v>28.9</v>
      </c>
      <c r="K109" s="45">
        <v>35.6</v>
      </c>
      <c r="L109" s="45">
        <v>38.1</v>
      </c>
      <c r="M109" s="45">
        <v>21.9</v>
      </c>
      <c r="N109" s="45">
        <v>37.9</v>
      </c>
      <c r="O109" s="45">
        <v>21.7</v>
      </c>
      <c r="P109" s="43">
        <v>31.1</v>
      </c>
    </row>
    <row r="110" spans="1:16">
      <c r="A110" s="37">
        <v>109</v>
      </c>
      <c r="B110" s="46" t="s">
        <v>394</v>
      </c>
      <c r="C110" s="42">
        <v>9.8000000000000007</v>
      </c>
      <c r="D110" s="42">
        <v>11.9</v>
      </c>
      <c r="E110" s="42">
        <v>10.3</v>
      </c>
      <c r="F110" s="42">
        <v>13.6</v>
      </c>
      <c r="G110" s="42">
        <v>15.6</v>
      </c>
      <c r="H110" s="42">
        <v>14.9</v>
      </c>
      <c r="I110" s="42">
        <v>15</v>
      </c>
      <c r="J110" s="42">
        <v>10.199999999999999</v>
      </c>
      <c r="K110" s="42">
        <v>9.4</v>
      </c>
      <c r="L110" s="42">
        <v>13.9</v>
      </c>
      <c r="M110" s="42">
        <v>9.8000000000000007</v>
      </c>
      <c r="N110" s="42">
        <v>10.8</v>
      </c>
      <c r="O110" s="42">
        <v>17.2</v>
      </c>
      <c r="P110" s="43">
        <v>13.8</v>
      </c>
    </row>
    <row r="111" spans="1:16">
      <c r="A111" s="37">
        <v>110</v>
      </c>
      <c r="B111" s="44" t="s">
        <v>395</v>
      </c>
      <c r="C111" s="45">
        <v>16.399999999999999</v>
      </c>
      <c r="D111" s="45">
        <v>23.8</v>
      </c>
      <c r="E111" s="45">
        <v>25.8</v>
      </c>
      <c r="F111" s="45">
        <v>24.7</v>
      </c>
      <c r="G111" s="45">
        <v>19.399999999999999</v>
      </c>
      <c r="H111" s="45">
        <v>19.2</v>
      </c>
      <c r="I111" s="45">
        <v>22.4</v>
      </c>
      <c r="J111" s="45">
        <v>16.600000000000001</v>
      </c>
      <c r="K111" s="45">
        <v>23</v>
      </c>
      <c r="L111" s="45">
        <v>30.6</v>
      </c>
      <c r="M111" s="45">
        <v>16</v>
      </c>
      <c r="N111" s="45">
        <v>25.3</v>
      </c>
      <c r="O111" s="45">
        <v>19.100000000000001</v>
      </c>
      <c r="P111" s="43">
        <v>20</v>
      </c>
    </row>
    <row r="112" spans="1:16">
      <c r="A112" s="37">
        <v>111</v>
      </c>
      <c r="B112" s="46" t="s">
        <v>396</v>
      </c>
      <c r="C112" s="42">
        <v>59.2</v>
      </c>
      <c r="D112" s="42">
        <v>70.2</v>
      </c>
      <c r="E112" s="42">
        <v>72.099999999999994</v>
      </c>
      <c r="F112" s="42">
        <v>69.400000000000006</v>
      </c>
      <c r="G112" s="42">
        <v>60.7</v>
      </c>
      <c r="H112" s="42">
        <v>64.5</v>
      </c>
      <c r="I112" s="42">
        <v>65.7</v>
      </c>
      <c r="J112" s="42">
        <v>65.099999999999994</v>
      </c>
      <c r="K112" s="42">
        <v>69.2</v>
      </c>
      <c r="L112" s="42">
        <v>65.7</v>
      </c>
      <c r="M112" s="42">
        <v>48.2</v>
      </c>
      <c r="N112" s="42">
        <v>57.1</v>
      </c>
      <c r="O112" s="42">
        <v>54.1</v>
      </c>
      <c r="P112" s="43">
        <v>63.4</v>
      </c>
    </row>
    <row r="113" spans="1:16">
      <c r="A113" s="37">
        <v>112</v>
      </c>
      <c r="B113" s="48" t="s">
        <v>397</v>
      </c>
      <c r="C113" s="45">
        <v>42.2</v>
      </c>
      <c r="D113" s="45">
        <v>46.3</v>
      </c>
      <c r="E113" s="45">
        <v>53.7</v>
      </c>
      <c r="F113" s="45">
        <v>42.8</v>
      </c>
      <c r="G113" s="45">
        <v>35.1</v>
      </c>
      <c r="H113" s="45">
        <v>35</v>
      </c>
      <c r="I113" s="45">
        <v>51.4</v>
      </c>
      <c r="J113" s="45">
        <v>47.7</v>
      </c>
      <c r="K113" s="45">
        <v>53.2</v>
      </c>
      <c r="L113" s="45">
        <v>49.1</v>
      </c>
      <c r="M113" s="45">
        <v>36.5</v>
      </c>
      <c r="N113" s="45">
        <v>33</v>
      </c>
      <c r="O113" s="45">
        <v>30.6</v>
      </c>
      <c r="P113" s="43">
        <v>39.1</v>
      </c>
    </row>
    <row r="114" spans="1:16">
      <c r="A114" s="37">
        <v>113</v>
      </c>
      <c r="B114" s="49" t="s">
        <v>398</v>
      </c>
      <c r="C114" s="42">
        <v>17.100000000000001</v>
      </c>
      <c r="D114" s="42">
        <v>20.100000000000001</v>
      </c>
      <c r="E114" s="42">
        <v>27.4</v>
      </c>
      <c r="F114" s="42">
        <v>26.2</v>
      </c>
      <c r="G114" s="42">
        <v>18.5</v>
      </c>
      <c r="H114" s="42">
        <v>26.4</v>
      </c>
      <c r="I114" s="42">
        <v>37.299999999999997</v>
      </c>
      <c r="J114" s="42">
        <v>31.3</v>
      </c>
      <c r="K114" s="42">
        <v>38.1</v>
      </c>
      <c r="L114" s="42">
        <v>26.4</v>
      </c>
      <c r="M114" s="42">
        <v>17.600000000000001</v>
      </c>
      <c r="N114" s="42">
        <v>15.7</v>
      </c>
      <c r="O114" s="42">
        <v>14.3</v>
      </c>
      <c r="P114" s="43">
        <v>21.9</v>
      </c>
    </row>
    <row r="115" spans="1:16" ht="22.5">
      <c r="A115" s="37">
        <v>114</v>
      </c>
      <c r="B115" s="50" t="s">
        <v>399</v>
      </c>
      <c r="C115" s="45">
        <v>10</v>
      </c>
      <c r="D115" s="45">
        <v>13</v>
      </c>
      <c r="E115" s="45">
        <v>17.399999999999999</v>
      </c>
      <c r="F115" s="45">
        <v>7.2</v>
      </c>
      <c r="G115" s="45">
        <v>9.4</v>
      </c>
      <c r="H115" s="45">
        <v>2</v>
      </c>
      <c r="I115" s="45">
        <v>6.6</v>
      </c>
      <c r="J115" s="45">
        <v>6.5</v>
      </c>
      <c r="K115" s="45">
        <v>10.7</v>
      </c>
      <c r="L115" s="45">
        <v>22.5</v>
      </c>
      <c r="M115" s="45">
        <v>9.9</v>
      </c>
      <c r="N115" s="45">
        <v>14.7</v>
      </c>
      <c r="O115" s="45">
        <v>12.1</v>
      </c>
      <c r="P115" s="43">
        <v>8.4</v>
      </c>
    </row>
    <row r="116" spans="1:16" ht="22.5">
      <c r="A116" s="37">
        <v>115</v>
      </c>
      <c r="B116" s="49" t="s">
        <v>400</v>
      </c>
      <c r="C116" s="42">
        <v>21</v>
      </c>
      <c r="D116" s="42">
        <v>22.2</v>
      </c>
      <c r="E116" s="42">
        <v>24.1</v>
      </c>
      <c r="F116" s="42">
        <v>17.8</v>
      </c>
      <c r="G116" s="42">
        <v>14.3</v>
      </c>
      <c r="H116" s="42">
        <v>11.4</v>
      </c>
      <c r="I116" s="42">
        <v>18.2</v>
      </c>
      <c r="J116" s="42">
        <v>21</v>
      </c>
      <c r="K116" s="42">
        <v>16</v>
      </c>
      <c r="L116" s="42">
        <v>16.2</v>
      </c>
      <c r="M116" s="42">
        <v>11.8</v>
      </c>
      <c r="N116" s="42">
        <v>7.7</v>
      </c>
      <c r="O116" s="42">
        <v>7.4</v>
      </c>
      <c r="P116" s="43">
        <v>16.100000000000001</v>
      </c>
    </row>
    <row r="117" spans="1:16">
      <c r="A117" s="37">
        <v>116</v>
      </c>
      <c r="B117" s="48" t="s">
        <v>401</v>
      </c>
      <c r="C117" s="45">
        <v>36.700000000000003</v>
      </c>
      <c r="D117" s="45">
        <v>47.7</v>
      </c>
      <c r="E117" s="45">
        <v>47.9</v>
      </c>
      <c r="F117" s="45">
        <v>50.2</v>
      </c>
      <c r="G117" s="45">
        <v>41.8</v>
      </c>
      <c r="H117" s="45">
        <v>51.6</v>
      </c>
      <c r="I117" s="45">
        <v>39.4</v>
      </c>
      <c r="J117" s="45">
        <v>34.1</v>
      </c>
      <c r="K117" s="45">
        <v>39.299999999999997</v>
      </c>
      <c r="L117" s="45">
        <v>43.2</v>
      </c>
      <c r="M117" s="45">
        <v>29.9</v>
      </c>
      <c r="N117" s="45">
        <v>43.3</v>
      </c>
      <c r="O117" s="45">
        <v>42.7</v>
      </c>
      <c r="P117" s="43">
        <v>44.3</v>
      </c>
    </row>
    <row r="118" spans="1:16" ht="22.5">
      <c r="A118" s="37">
        <v>117</v>
      </c>
      <c r="B118" s="51" t="s">
        <v>402</v>
      </c>
      <c r="C118" s="42">
        <v>0</v>
      </c>
      <c r="D118" s="42">
        <v>0.3</v>
      </c>
      <c r="E118" s="42">
        <v>0.8</v>
      </c>
      <c r="F118" s="42">
        <v>0.1</v>
      </c>
      <c r="G118" s="42">
        <v>0.5</v>
      </c>
      <c r="H118" s="42">
        <v>1.7</v>
      </c>
      <c r="I118" s="42">
        <v>0</v>
      </c>
      <c r="J118" s="42">
        <v>0.3</v>
      </c>
      <c r="K118" s="42">
        <v>2.9</v>
      </c>
      <c r="L118" s="42">
        <v>0</v>
      </c>
      <c r="M118" s="42">
        <v>0</v>
      </c>
      <c r="N118" s="42">
        <v>0.7</v>
      </c>
      <c r="O118" s="42">
        <v>1.9</v>
      </c>
      <c r="P118" s="43">
        <v>0.7</v>
      </c>
    </row>
    <row r="119" spans="1:16">
      <c r="A119" s="37">
        <v>118</v>
      </c>
      <c r="B119" s="56" t="s">
        <v>403</v>
      </c>
      <c r="C119" s="57"/>
      <c r="D119" s="57"/>
      <c r="E119" s="57"/>
      <c r="F119" s="57"/>
      <c r="G119" s="57"/>
      <c r="H119" s="57"/>
      <c r="I119" s="57"/>
      <c r="J119" s="57"/>
      <c r="K119" s="57"/>
      <c r="L119" s="57"/>
      <c r="M119" s="57"/>
      <c r="N119" s="57"/>
      <c r="O119" s="57"/>
      <c r="P119" s="58"/>
    </row>
    <row r="120" spans="1:16">
      <c r="A120" s="37">
        <v>119</v>
      </c>
      <c r="B120" s="40" t="s">
        <v>404</v>
      </c>
      <c r="C120" s="42">
        <v>52.6</v>
      </c>
      <c r="D120" s="42">
        <v>53.1</v>
      </c>
      <c r="E120" s="42">
        <v>62.7</v>
      </c>
      <c r="F120" s="42">
        <v>61.7</v>
      </c>
      <c r="G120" s="42">
        <v>53.9</v>
      </c>
      <c r="H120" s="42">
        <v>56.5</v>
      </c>
      <c r="I120" s="42">
        <v>58.3</v>
      </c>
      <c r="J120" s="42">
        <v>56.4</v>
      </c>
      <c r="K120" s="42">
        <v>63.1</v>
      </c>
      <c r="L120" s="42">
        <v>60</v>
      </c>
      <c r="M120" s="42">
        <v>59.5</v>
      </c>
      <c r="N120" s="42">
        <v>51.9</v>
      </c>
      <c r="O120" s="42">
        <v>44.1</v>
      </c>
      <c r="P120" s="43">
        <v>55.1</v>
      </c>
    </row>
    <row r="121" spans="1:16">
      <c r="A121" s="37">
        <v>120</v>
      </c>
      <c r="B121" s="44" t="s">
        <v>405</v>
      </c>
      <c r="C121" s="45">
        <v>9</v>
      </c>
      <c r="D121" s="45">
        <v>18.399999999999999</v>
      </c>
      <c r="E121" s="45">
        <v>18.100000000000001</v>
      </c>
      <c r="F121" s="45">
        <v>17.3</v>
      </c>
      <c r="G121" s="45">
        <v>12.9</v>
      </c>
      <c r="H121" s="45">
        <v>19.399999999999999</v>
      </c>
      <c r="I121" s="45">
        <v>15.9</v>
      </c>
      <c r="J121" s="45">
        <v>13.2</v>
      </c>
      <c r="K121" s="45">
        <v>17.7</v>
      </c>
      <c r="L121" s="45">
        <v>15.3</v>
      </c>
      <c r="M121" s="45">
        <v>15.7</v>
      </c>
      <c r="N121" s="45">
        <v>9.9</v>
      </c>
      <c r="O121" s="45">
        <v>12.3</v>
      </c>
      <c r="P121" s="43">
        <v>15</v>
      </c>
    </row>
    <row r="122" spans="1:16">
      <c r="A122" s="37">
        <v>121</v>
      </c>
      <c r="B122" s="46" t="s">
        <v>114</v>
      </c>
      <c r="C122" s="42">
        <v>27.6</v>
      </c>
      <c r="D122" s="42">
        <v>27.9</v>
      </c>
      <c r="E122" s="42">
        <v>37.5</v>
      </c>
      <c r="F122" s="42">
        <v>29.6</v>
      </c>
      <c r="G122" s="42">
        <v>26.8</v>
      </c>
      <c r="H122" s="42">
        <v>24.4</v>
      </c>
      <c r="I122" s="42">
        <v>26.4</v>
      </c>
      <c r="J122" s="42">
        <v>30</v>
      </c>
      <c r="K122" s="42">
        <v>34.200000000000003</v>
      </c>
      <c r="L122" s="42">
        <v>37.5</v>
      </c>
      <c r="M122" s="42">
        <v>39.4</v>
      </c>
      <c r="N122" s="42">
        <v>37.799999999999997</v>
      </c>
      <c r="O122" s="42">
        <v>22</v>
      </c>
      <c r="P122" s="43">
        <v>27.2</v>
      </c>
    </row>
    <row r="123" spans="1:16">
      <c r="A123" s="37">
        <v>122</v>
      </c>
      <c r="B123" s="44" t="s">
        <v>406</v>
      </c>
      <c r="C123" s="45">
        <v>6.7</v>
      </c>
      <c r="D123" s="45">
        <v>8.1</v>
      </c>
      <c r="E123" s="45">
        <v>9.6</v>
      </c>
      <c r="F123" s="45">
        <v>8.6</v>
      </c>
      <c r="G123" s="45">
        <v>9</v>
      </c>
      <c r="H123" s="45">
        <v>9.1</v>
      </c>
      <c r="I123" s="45">
        <v>6.4</v>
      </c>
      <c r="J123" s="45">
        <v>2.7</v>
      </c>
      <c r="K123" s="45">
        <v>2.7</v>
      </c>
      <c r="L123" s="45">
        <v>3.9</v>
      </c>
      <c r="M123" s="45">
        <v>6.8</v>
      </c>
      <c r="N123" s="45">
        <v>5.0999999999999996</v>
      </c>
      <c r="O123" s="45">
        <v>2.1</v>
      </c>
      <c r="P123" s="43">
        <v>8.3000000000000007</v>
      </c>
    </row>
    <row r="124" spans="1:16">
      <c r="A124" s="37">
        <v>123</v>
      </c>
      <c r="B124" s="46" t="s">
        <v>407</v>
      </c>
      <c r="C124" s="42">
        <v>30.5</v>
      </c>
      <c r="D124" s="42">
        <v>31.2</v>
      </c>
      <c r="E124" s="42">
        <v>35.1</v>
      </c>
      <c r="F124" s="42">
        <v>40.1</v>
      </c>
      <c r="G124" s="42">
        <v>31.2</v>
      </c>
      <c r="H124" s="42">
        <v>38</v>
      </c>
      <c r="I124" s="42">
        <v>39.299999999999997</v>
      </c>
      <c r="J124" s="42">
        <v>36.5</v>
      </c>
      <c r="K124" s="42">
        <v>41.8</v>
      </c>
      <c r="L124" s="42">
        <v>42.8</v>
      </c>
      <c r="M124" s="42">
        <v>32.700000000000003</v>
      </c>
      <c r="N124" s="42">
        <v>31.8</v>
      </c>
      <c r="O124" s="42">
        <v>30.5</v>
      </c>
      <c r="P124" s="43">
        <v>33.700000000000003</v>
      </c>
    </row>
    <row r="125" spans="1:16">
      <c r="A125" s="37">
        <v>124</v>
      </c>
      <c r="B125" s="56" t="s">
        <v>408</v>
      </c>
      <c r="C125" s="57"/>
      <c r="D125" s="57"/>
      <c r="E125" s="57"/>
      <c r="F125" s="57"/>
      <c r="G125" s="57"/>
      <c r="H125" s="57"/>
      <c r="I125" s="57"/>
      <c r="J125" s="57"/>
      <c r="K125" s="57"/>
      <c r="L125" s="57"/>
      <c r="M125" s="57"/>
      <c r="N125" s="57"/>
      <c r="O125" s="57"/>
      <c r="P125" s="58"/>
    </row>
    <row r="126" spans="1:16">
      <c r="A126" s="37">
        <v>125</v>
      </c>
      <c r="B126" s="40" t="s">
        <v>409</v>
      </c>
      <c r="C126" s="42">
        <v>88.1</v>
      </c>
      <c r="D126" s="42">
        <v>85</v>
      </c>
      <c r="E126" s="42">
        <v>83.2</v>
      </c>
      <c r="F126" s="42">
        <v>88.4</v>
      </c>
      <c r="G126" s="42">
        <v>88.5</v>
      </c>
      <c r="H126" s="42">
        <v>87.9</v>
      </c>
      <c r="I126" s="42">
        <v>88.5</v>
      </c>
      <c r="J126" s="42">
        <v>81.7</v>
      </c>
      <c r="K126" s="42">
        <v>86.2</v>
      </c>
      <c r="L126" s="42">
        <v>89.7</v>
      </c>
      <c r="M126" s="42">
        <v>82.6</v>
      </c>
      <c r="N126" s="42">
        <v>76.400000000000006</v>
      </c>
      <c r="O126" s="42">
        <v>75.3</v>
      </c>
      <c r="P126" s="43">
        <v>87.6</v>
      </c>
    </row>
    <row r="127" spans="1:16">
      <c r="A127" s="37">
        <v>126</v>
      </c>
      <c r="B127" s="44" t="s">
        <v>410</v>
      </c>
      <c r="C127" s="45">
        <v>85.9</v>
      </c>
      <c r="D127" s="45">
        <v>83.6</v>
      </c>
      <c r="E127" s="45">
        <v>80.400000000000006</v>
      </c>
      <c r="F127" s="45">
        <v>85.4</v>
      </c>
      <c r="G127" s="45">
        <v>86.2</v>
      </c>
      <c r="H127" s="45">
        <v>86.9</v>
      </c>
      <c r="I127" s="45">
        <v>86.9</v>
      </c>
      <c r="J127" s="45">
        <v>79.400000000000006</v>
      </c>
      <c r="K127" s="45">
        <v>85.6</v>
      </c>
      <c r="L127" s="45">
        <v>86.2</v>
      </c>
      <c r="M127" s="45">
        <v>80.3</v>
      </c>
      <c r="N127" s="45">
        <v>73.5</v>
      </c>
      <c r="O127" s="45">
        <v>71.8</v>
      </c>
      <c r="P127" s="43">
        <v>85.6</v>
      </c>
    </row>
    <row r="128" spans="1:16">
      <c r="A128" s="37">
        <v>127</v>
      </c>
      <c r="B128" s="51" t="s">
        <v>411</v>
      </c>
      <c r="C128" s="42">
        <v>16</v>
      </c>
      <c r="D128" s="42">
        <v>15.8</v>
      </c>
      <c r="E128" s="42">
        <v>18.7</v>
      </c>
      <c r="F128" s="42">
        <v>19.8</v>
      </c>
      <c r="G128" s="42">
        <v>14.9</v>
      </c>
      <c r="H128" s="42">
        <v>16.8</v>
      </c>
      <c r="I128" s="42">
        <v>20.7</v>
      </c>
      <c r="J128" s="42">
        <v>20.9</v>
      </c>
      <c r="K128" s="42">
        <v>27.5</v>
      </c>
      <c r="L128" s="42">
        <v>28.4</v>
      </c>
      <c r="M128" s="42">
        <v>20</v>
      </c>
      <c r="N128" s="42">
        <v>18.7</v>
      </c>
      <c r="O128" s="42">
        <v>30.4</v>
      </c>
      <c r="P128" s="43">
        <v>16.5</v>
      </c>
    </row>
    <row r="129" spans="1:16">
      <c r="A129" s="37">
        <v>128</v>
      </c>
      <c r="B129" s="48" t="s">
        <v>412</v>
      </c>
      <c r="C129" s="45">
        <v>3.8</v>
      </c>
      <c r="D129" s="45">
        <v>5.4</v>
      </c>
      <c r="E129" s="45">
        <v>4.5999999999999996</v>
      </c>
      <c r="F129" s="45">
        <v>2.7</v>
      </c>
      <c r="G129" s="45">
        <v>7</v>
      </c>
      <c r="H129" s="45">
        <v>4.4000000000000004</v>
      </c>
      <c r="I129" s="45">
        <v>2.2000000000000002</v>
      </c>
      <c r="J129" s="45">
        <v>2.9</v>
      </c>
      <c r="K129" s="45">
        <v>7.3</v>
      </c>
      <c r="L129" s="45">
        <v>4.2</v>
      </c>
      <c r="M129" s="45">
        <v>6.1</v>
      </c>
      <c r="N129" s="45">
        <v>2.4</v>
      </c>
      <c r="O129" s="45">
        <v>6.2</v>
      </c>
      <c r="P129" s="43">
        <v>5.3</v>
      </c>
    </row>
    <row r="130" spans="1:16">
      <c r="A130" s="37">
        <v>129</v>
      </c>
      <c r="B130" s="51" t="s">
        <v>537</v>
      </c>
      <c r="C130" s="42">
        <v>70.7</v>
      </c>
      <c r="D130" s="42">
        <v>71.400000000000006</v>
      </c>
      <c r="E130" s="42">
        <v>62.2</v>
      </c>
      <c r="F130" s="42">
        <v>70.099999999999994</v>
      </c>
      <c r="G130" s="42">
        <v>67</v>
      </c>
      <c r="H130" s="42">
        <v>75</v>
      </c>
      <c r="I130" s="42">
        <v>75.3</v>
      </c>
      <c r="J130" s="42">
        <v>63.8</v>
      </c>
      <c r="K130" s="42">
        <v>71.599999999999994</v>
      </c>
      <c r="L130" s="42">
        <v>71.400000000000006</v>
      </c>
      <c r="M130" s="42">
        <v>70.900000000000006</v>
      </c>
      <c r="N130" s="42">
        <v>62.7</v>
      </c>
      <c r="O130" s="42">
        <v>60</v>
      </c>
      <c r="P130" s="43">
        <v>70</v>
      </c>
    </row>
    <row r="131" spans="1:16" ht="22.5">
      <c r="A131" s="37">
        <v>130</v>
      </c>
      <c r="B131" s="48" t="s">
        <v>413</v>
      </c>
      <c r="C131" s="45">
        <v>18.8</v>
      </c>
      <c r="D131" s="45">
        <v>20.100000000000001</v>
      </c>
      <c r="E131" s="45">
        <v>19.8</v>
      </c>
      <c r="F131" s="45">
        <v>22.8</v>
      </c>
      <c r="G131" s="45">
        <v>23.8</v>
      </c>
      <c r="H131" s="45">
        <v>18.899999999999999</v>
      </c>
      <c r="I131" s="45">
        <v>21.4</v>
      </c>
      <c r="J131" s="45">
        <v>11.9</v>
      </c>
      <c r="K131" s="45">
        <v>17.600000000000001</v>
      </c>
      <c r="L131" s="45">
        <v>26</v>
      </c>
      <c r="M131" s="45">
        <v>20.399999999999999</v>
      </c>
      <c r="N131" s="45">
        <v>12.9</v>
      </c>
      <c r="O131" s="45">
        <v>7</v>
      </c>
      <c r="P131" s="43">
        <v>21</v>
      </c>
    </row>
    <row r="132" spans="1:16">
      <c r="A132" s="37">
        <v>131</v>
      </c>
      <c r="B132" s="46" t="s">
        <v>414</v>
      </c>
      <c r="C132" s="42">
        <v>14.6</v>
      </c>
      <c r="D132" s="42">
        <v>11.1</v>
      </c>
      <c r="E132" s="42">
        <v>14.1</v>
      </c>
      <c r="F132" s="42">
        <v>8.6</v>
      </c>
      <c r="G132" s="42">
        <v>12.6</v>
      </c>
      <c r="H132" s="42">
        <v>7.5</v>
      </c>
      <c r="I132" s="42">
        <v>11.6</v>
      </c>
      <c r="J132" s="42">
        <v>16.8</v>
      </c>
      <c r="K132" s="42">
        <v>9.8000000000000007</v>
      </c>
      <c r="L132" s="42">
        <v>28.4</v>
      </c>
      <c r="M132" s="42">
        <v>21.2</v>
      </c>
      <c r="N132" s="42">
        <v>10.4</v>
      </c>
      <c r="O132" s="42">
        <v>13.5</v>
      </c>
      <c r="P132" s="43">
        <v>11.8</v>
      </c>
    </row>
    <row r="133" spans="1:16">
      <c r="A133" s="37">
        <v>132</v>
      </c>
      <c r="B133" s="48" t="s">
        <v>415</v>
      </c>
      <c r="C133" s="45">
        <v>0.4</v>
      </c>
      <c r="D133" s="45">
        <v>1</v>
      </c>
      <c r="E133" s="45">
        <v>0.7</v>
      </c>
      <c r="F133" s="45">
        <v>1</v>
      </c>
      <c r="G133" s="45">
        <v>0.4</v>
      </c>
      <c r="H133" s="45">
        <v>0.2</v>
      </c>
      <c r="I133" s="45">
        <v>0.9</v>
      </c>
      <c r="J133" s="45">
        <v>0.5</v>
      </c>
      <c r="K133" s="45">
        <v>0.6</v>
      </c>
      <c r="L133" s="45">
        <v>5.0999999999999996</v>
      </c>
      <c r="M133" s="45">
        <v>0.4</v>
      </c>
      <c r="N133" s="45">
        <v>0.4</v>
      </c>
      <c r="O133" s="45">
        <v>0.9</v>
      </c>
      <c r="P133" s="43">
        <v>0.5</v>
      </c>
    </row>
    <row r="134" spans="1:16">
      <c r="A134" s="37">
        <v>133</v>
      </c>
      <c r="B134" s="51" t="s">
        <v>416</v>
      </c>
      <c r="C134" s="42">
        <v>5.8</v>
      </c>
      <c r="D134" s="42">
        <v>1.6</v>
      </c>
      <c r="E134" s="42">
        <v>1.9</v>
      </c>
      <c r="F134" s="42">
        <v>1.7</v>
      </c>
      <c r="G134" s="42">
        <v>2.1</v>
      </c>
      <c r="H134" s="42">
        <v>2.1</v>
      </c>
      <c r="I134" s="42">
        <v>2.2999999999999998</v>
      </c>
      <c r="J134" s="42">
        <v>1.9</v>
      </c>
      <c r="K134" s="42">
        <v>2.2999999999999998</v>
      </c>
      <c r="L134" s="42">
        <v>5.5</v>
      </c>
      <c r="M134" s="42">
        <v>2.2999999999999998</v>
      </c>
      <c r="N134" s="42">
        <v>2.2000000000000002</v>
      </c>
      <c r="O134" s="42">
        <v>1.2</v>
      </c>
      <c r="P134" s="43">
        <v>2.5</v>
      </c>
    </row>
    <row r="135" spans="1:16">
      <c r="A135" s="37">
        <v>134</v>
      </c>
      <c r="B135" s="48" t="s">
        <v>538</v>
      </c>
      <c r="C135" s="45">
        <v>7.7</v>
      </c>
      <c r="D135" s="45">
        <v>8.4</v>
      </c>
      <c r="E135" s="45">
        <v>10.199999999999999</v>
      </c>
      <c r="F135" s="45">
        <v>6.1</v>
      </c>
      <c r="G135" s="45">
        <v>9.4</v>
      </c>
      <c r="H135" s="45">
        <v>5</v>
      </c>
      <c r="I135" s="45">
        <v>9.9</v>
      </c>
      <c r="J135" s="45">
        <v>13.8</v>
      </c>
      <c r="K135" s="45">
        <v>7.8</v>
      </c>
      <c r="L135" s="45">
        <v>21</v>
      </c>
      <c r="M135" s="45">
        <v>17.5</v>
      </c>
      <c r="N135" s="45">
        <v>7.4</v>
      </c>
      <c r="O135" s="45">
        <v>11.6</v>
      </c>
      <c r="P135" s="43">
        <v>8.3000000000000007</v>
      </c>
    </row>
    <row r="136" spans="1:16" ht="22.5">
      <c r="A136" s="37">
        <v>135</v>
      </c>
      <c r="B136" s="46" t="s">
        <v>417</v>
      </c>
      <c r="C136" s="42">
        <v>1.4</v>
      </c>
      <c r="D136" s="42">
        <v>0.7</v>
      </c>
      <c r="E136" s="42">
        <v>1.5</v>
      </c>
      <c r="F136" s="42">
        <v>2.7</v>
      </c>
      <c r="G136" s="42">
        <v>1.7</v>
      </c>
      <c r="H136" s="42">
        <v>5</v>
      </c>
      <c r="I136" s="42">
        <v>0.5</v>
      </c>
      <c r="J136" s="42">
        <v>1.1000000000000001</v>
      </c>
      <c r="K136" s="42">
        <v>1.9</v>
      </c>
      <c r="L136" s="42">
        <v>0.6</v>
      </c>
      <c r="M136" s="42">
        <v>0.5</v>
      </c>
      <c r="N136" s="42">
        <v>5.3</v>
      </c>
      <c r="O136" s="42">
        <v>2.9</v>
      </c>
      <c r="P136" s="43">
        <v>2.2999999999999998</v>
      </c>
    </row>
    <row r="137" spans="1:16">
      <c r="A137" s="37">
        <v>136</v>
      </c>
      <c r="B137" s="56" t="s">
        <v>418</v>
      </c>
      <c r="C137" s="57"/>
      <c r="D137" s="57"/>
      <c r="E137" s="57"/>
      <c r="F137" s="57"/>
      <c r="G137" s="57"/>
      <c r="H137" s="57"/>
      <c r="I137" s="57"/>
      <c r="J137" s="57"/>
      <c r="K137" s="57"/>
      <c r="L137" s="57"/>
      <c r="M137" s="57"/>
      <c r="N137" s="57"/>
      <c r="O137" s="57"/>
      <c r="P137" s="58"/>
    </row>
    <row r="138" spans="1:16">
      <c r="A138" s="37">
        <v>137</v>
      </c>
      <c r="B138" s="40" t="s">
        <v>419</v>
      </c>
      <c r="C138" s="42">
        <v>50.2</v>
      </c>
      <c r="D138" s="42">
        <v>45.2</v>
      </c>
      <c r="E138" s="42">
        <v>45.4</v>
      </c>
      <c r="F138" s="42">
        <v>52.1</v>
      </c>
      <c r="G138" s="42">
        <v>49.2</v>
      </c>
      <c r="H138" s="42">
        <v>52.7</v>
      </c>
      <c r="I138" s="42">
        <v>45.7</v>
      </c>
      <c r="J138" s="42">
        <v>41</v>
      </c>
      <c r="K138" s="42">
        <v>42.6</v>
      </c>
      <c r="L138" s="42">
        <v>48.3</v>
      </c>
      <c r="M138" s="42">
        <v>52.2</v>
      </c>
      <c r="N138" s="42">
        <v>38.6</v>
      </c>
      <c r="O138" s="42">
        <v>27.1</v>
      </c>
      <c r="P138" s="43">
        <v>49.3</v>
      </c>
    </row>
    <row r="139" spans="1:16">
      <c r="A139" s="37">
        <v>138</v>
      </c>
      <c r="B139" s="44" t="s">
        <v>420</v>
      </c>
      <c r="C139" s="45">
        <v>7.7</v>
      </c>
      <c r="D139" s="45">
        <v>8.9</v>
      </c>
      <c r="E139" s="45">
        <v>10.1</v>
      </c>
      <c r="F139" s="45">
        <v>11.4</v>
      </c>
      <c r="G139" s="45">
        <v>10.5</v>
      </c>
      <c r="H139" s="45">
        <v>8.1999999999999993</v>
      </c>
      <c r="I139" s="45">
        <v>7.2</v>
      </c>
      <c r="J139" s="45">
        <v>6.7</v>
      </c>
      <c r="K139" s="45">
        <v>8.5</v>
      </c>
      <c r="L139" s="45">
        <v>9.9</v>
      </c>
      <c r="M139" s="45">
        <v>4.4000000000000004</v>
      </c>
      <c r="N139" s="45">
        <v>2</v>
      </c>
      <c r="O139" s="45">
        <v>2.8</v>
      </c>
      <c r="P139" s="43">
        <v>9.1999999999999993</v>
      </c>
    </row>
    <row r="140" spans="1:16">
      <c r="A140" s="37">
        <v>139</v>
      </c>
      <c r="B140" s="46" t="s">
        <v>421</v>
      </c>
      <c r="C140" s="42">
        <v>15.7</v>
      </c>
      <c r="D140" s="42">
        <v>12.4</v>
      </c>
      <c r="E140" s="42">
        <v>9.6</v>
      </c>
      <c r="F140" s="42">
        <v>10.6</v>
      </c>
      <c r="G140" s="42">
        <v>14</v>
      </c>
      <c r="H140" s="42">
        <v>9.8000000000000007</v>
      </c>
      <c r="I140" s="42">
        <v>9.6999999999999993</v>
      </c>
      <c r="J140" s="42">
        <v>6.9</v>
      </c>
      <c r="K140" s="42">
        <v>7.3</v>
      </c>
      <c r="L140" s="42">
        <v>11.3</v>
      </c>
      <c r="M140" s="42">
        <v>12.3</v>
      </c>
      <c r="N140" s="42">
        <v>9.3000000000000007</v>
      </c>
      <c r="O140" s="42">
        <v>4.5999999999999996</v>
      </c>
      <c r="P140" s="43">
        <v>12.4</v>
      </c>
    </row>
    <row r="141" spans="1:16">
      <c r="A141" s="37">
        <v>140</v>
      </c>
      <c r="B141" s="44" t="s">
        <v>422</v>
      </c>
      <c r="C141" s="45">
        <v>29.1</v>
      </c>
      <c r="D141" s="45">
        <v>25</v>
      </c>
      <c r="E141" s="45">
        <v>24.6</v>
      </c>
      <c r="F141" s="45">
        <v>27.9</v>
      </c>
      <c r="G141" s="45">
        <v>24.2</v>
      </c>
      <c r="H141" s="45">
        <v>36.799999999999997</v>
      </c>
      <c r="I141" s="45">
        <v>32</v>
      </c>
      <c r="J141" s="45">
        <v>19.2</v>
      </c>
      <c r="K141" s="45">
        <v>25.5</v>
      </c>
      <c r="L141" s="45">
        <v>29.8</v>
      </c>
      <c r="M141" s="45">
        <v>20.8</v>
      </c>
      <c r="N141" s="45">
        <v>23.4</v>
      </c>
      <c r="O141" s="45">
        <v>17.600000000000001</v>
      </c>
      <c r="P141" s="43">
        <v>28.2</v>
      </c>
    </row>
    <row r="142" spans="1:16">
      <c r="A142" s="37">
        <v>141</v>
      </c>
      <c r="B142" s="46" t="s">
        <v>423</v>
      </c>
      <c r="C142" s="42">
        <v>7.4</v>
      </c>
      <c r="D142" s="42">
        <v>7.9</v>
      </c>
      <c r="E142" s="42">
        <v>6.4</v>
      </c>
      <c r="F142" s="42">
        <v>11.6</v>
      </c>
      <c r="G142" s="42">
        <v>7.5</v>
      </c>
      <c r="H142" s="42">
        <v>6.3</v>
      </c>
      <c r="I142" s="42">
        <v>9.9</v>
      </c>
      <c r="J142" s="42">
        <v>5.5</v>
      </c>
      <c r="K142" s="42">
        <v>3.3</v>
      </c>
      <c r="L142" s="42">
        <v>5.4</v>
      </c>
      <c r="M142" s="42">
        <v>14</v>
      </c>
      <c r="N142" s="42">
        <v>5.3</v>
      </c>
      <c r="O142" s="42">
        <v>4.5</v>
      </c>
      <c r="P142" s="43">
        <v>7.3</v>
      </c>
    </row>
    <row r="143" spans="1:16">
      <c r="A143" s="37">
        <v>142</v>
      </c>
      <c r="B143" s="44" t="s">
        <v>424</v>
      </c>
      <c r="C143" s="45">
        <v>2.4</v>
      </c>
      <c r="D143" s="45">
        <v>5.9</v>
      </c>
      <c r="E143" s="45">
        <v>10.199999999999999</v>
      </c>
      <c r="F143" s="45">
        <v>12</v>
      </c>
      <c r="G143" s="45">
        <v>9.6999999999999993</v>
      </c>
      <c r="H143" s="45">
        <v>9.5</v>
      </c>
      <c r="I143" s="45">
        <v>12</v>
      </c>
      <c r="J143" s="45">
        <v>11.1</v>
      </c>
      <c r="K143" s="45">
        <v>7.8</v>
      </c>
      <c r="L143" s="45">
        <v>18.899999999999999</v>
      </c>
      <c r="M143" s="45">
        <v>2.2999999999999998</v>
      </c>
      <c r="N143" s="45">
        <v>5.7</v>
      </c>
      <c r="O143" s="45">
        <v>9.4</v>
      </c>
      <c r="P143" s="43">
        <v>8.5</v>
      </c>
    </row>
    <row r="144" spans="1:16">
      <c r="A144" s="37">
        <v>143</v>
      </c>
      <c r="B144" s="46" t="s">
        <v>425</v>
      </c>
      <c r="C144" s="42">
        <v>9.4</v>
      </c>
      <c r="D144" s="42">
        <v>8.4</v>
      </c>
      <c r="E144" s="42">
        <v>8.3000000000000007</v>
      </c>
      <c r="F144" s="42">
        <v>15</v>
      </c>
      <c r="G144" s="42">
        <v>12.2</v>
      </c>
      <c r="H144" s="42">
        <v>11.5</v>
      </c>
      <c r="I144" s="42">
        <v>14.5</v>
      </c>
      <c r="J144" s="42">
        <v>10.6</v>
      </c>
      <c r="K144" s="42">
        <v>11.4</v>
      </c>
      <c r="L144" s="42">
        <v>13.7</v>
      </c>
      <c r="M144" s="42">
        <v>16.3</v>
      </c>
      <c r="N144" s="42">
        <v>9.3000000000000007</v>
      </c>
      <c r="O144" s="42">
        <v>6.6</v>
      </c>
      <c r="P144" s="43">
        <v>11.3</v>
      </c>
    </row>
    <row r="145" spans="1:16">
      <c r="A145" s="37">
        <v>144</v>
      </c>
      <c r="B145" s="44" t="s">
        <v>426</v>
      </c>
      <c r="C145" s="45">
        <v>7.2</v>
      </c>
      <c r="D145" s="45">
        <v>7.5</v>
      </c>
      <c r="E145" s="45">
        <v>6.8</v>
      </c>
      <c r="F145" s="45">
        <v>13.9</v>
      </c>
      <c r="G145" s="45">
        <v>8.9</v>
      </c>
      <c r="H145" s="45">
        <v>12.4</v>
      </c>
      <c r="I145" s="45">
        <v>10.1</v>
      </c>
      <c r="J145" s="45">
        <v>13.8</v>
      </c>
      <c r="K145" s="45">
        <v>16.8</v>
      </c>
      <c r="L145" s="45">
        <v>13.4</v>
      </c>
      <c r="M145" s="45">
        <v>12.9</v>
      </c>
      <c r="N145" s="45">
        <v>13.8</v>
      </c>
      <c r="O145" s="45">
        <v>11.8</v>
      </c>
      <c r="P145" s="43">
        <v>9.6999999999999993</v>
      </c>
    </row>
    <row r="146" spans="1:16">
      <c r="A146" s="37">
        <v>145</v>
      </c>
      <c r="B146" s="46" t="s">
        <v>427</v>
      </c>
      <c r="C146" s="42">
        <v>2.2000000000000002</v>
      </c>
      <c r="D146" s="42">
        <v>2.4</v>
      </c>
      <c r="E146" s="42">
        <v>3</v>
      </c>
      <c r="F146" s="42">
        <v>5.8</v>
      </c>
      <c r="G146" s="42">
        <v>3.8</v>
      </c>
      <c r="H146" s="42">
        <v>2</v>
      </c>
      <c r="I146" s="42">
        <v>0.3</v>
      </c>
      <c r="J146" s="42">
        <v>2.5</v>
      </c>
      <c r="K146" s="42">
        <v>0.3</v>
      </c>
      <c r="L146" s="42">
        <v>0.8</v>
      </c>
      <c r="M146" s="42">
        <v>2.5</v>
      </c>
      <c r="N146" s="42">
        <v>0.6</v>
      </c>
      <c r="O146" s="42">
        <v>1.1000000000000001</v>
      </c>
      <c r="P146" s="43">
        <v>2.9</v>
      </c>
    </row>
    <row r="147" spans="1:16" ht="22.5">
      <c r="A147" s="37">
        <v>146</v>
      </c>
      <c r="B147" s="56" t="s">
        <v>428</v>
      </c>
      <c r="C147" s="57"/>
      <c r="D147" s="57"/>
      <c r="E147" s="57"/>
      <c r="F147" s="57"/>
      <c r="G147" s="57"/>
      <c r="H147" s="57"/>
      <c r="I147" s="57"/>
      <c r="J147" s="57"/>
      <c r="K147" s="57"/>
      <c r="L147" s="57"/>
      <c r="M147" s="57"/>
      <c r="N147" s="57"/>
      <c r="O147" s="57"/>
      <c r="P147" s="58"/>
    </row>
    <row r="148" spans="1:16">
      <c r="A148" s="37">
        <v>147</v>
      </c>
      <c r="B148" s="40" t="s">
        <v>137</v>
      </c>
      <c r="C148" s="42">
        <v>27.6</v>
      </c>
      <c r="D148" s="42">
        <v>25.6</v>
      </c>
      <c r="E148" s="42">
        <v>29.7</v>
      </c>
      <c r="F148" s="42">
        <v>25.9</v>
      </c>
      <c r="G148" s="42">
        <v>26.8</v>
      </c>
      <c r="H148" s="42">
        <v>25.2</v>
      </c>
      <c r="I148" s="42">
        <v>37.700000000000003</v>
      </c>
      <c r="J148" s="42">
        <v>31.2</v>
      </c>
      <c r="K148" s="42">
        <v>23.1</v>
      </c>
      <c r="L148" s="42">
        <v>31</v>
      </c>
      <c r="M148" s="42">
        <v>20.2</v>
      </c>
      <c r="N148" s="42">
        <v>31.3</v>
      </c>
      <c r="O148" s="42">
        <v>47.4</v>
      </c>
      <c r="P148" s="43">
        <v>26.9</v>
      </c>
    </row>
    <row r="149" spans="1:16">
      <c r="A149" s="37">
        <v>148</v>
      </c>
      <c r="B149" s="47" t="s">
        <v>429</v>
      </c>
      <c r="C149" s="45">
        <v>32.6</v>
      </c>
      <c r="D149" s="45">
        <v>28.6</v>
      </c>
      <c r="E149" s="45">
        <v>33.9</v>
      </c>
      <c r="F149" s="45">
        <v>31.1</v>
      </c>
      <c r="G149" s="45">
        <v>27.6</v>
      </c>
      <c r="H149" s="45">
        <v>38.4</v>
      </c>
      <c r="I149" s="45">
        <v>26.8</v>
      </c>
      <c r="J149" s="45">
        <v>20.7</v>
      </c>
      <c r="K149" s="45">
        <v>20.3</v>
      </c>
      <c r="L149" s="45">
        <v>19.2</v>
      </c>
      <c r="M149" s="45">
        <v>28.7</v>
      </c>
      <c r="N149" s="45">
        <v>25.8</v>
      </c>
      <c r="O149" s="45">
        <v>22.4</v>
      </c>
      <c r="P149" s="43">
        <v>30.8</v>
      </c>
    </row>
    <row r="150" spans="1:16">
      <c r="A150" s="37">
        <v>149</v>
      </c>
      <c r="B150" s="40" t="s">
        <v>430</v>
      </c>
      <c r="C150" s="42">
        <v>9.8000000000000007</v>
      </c>
      <c r="D150" s="42">
        <v>11.9</v>
      </c>
      <c r="E150" s="42">
        <v>12.1</v>
      </c>
      <c r="F150" s="42">
        <v>9</v>
      </c>
      <c r="G150" s="42">
        <v>7.5</v>
      </c>
      <c r="H150" s="42">
        <v>3.1</v>
      </c>
      <c r="I150" s="42">
        <v>6.4</v>
      </c>
      <c r="J150" s="42">
        <v>8.6</v>
      </c>
      <c r="K150" s="42">
        <v>4.9000000000000004</v>
      </c>
      <c r="L150" s="42">
        <v>4.2</v>
      </c>
      <c r="M150" s="42">
        <v>22.2</v>
      </c>
      <c r="N150" s="42">
        <v>28.6</v>
      </c>
      <c r="O150" s="42">
        <v>34.9</v>
      </c>
      <c r="P150" s="43">
        <v>7.4</v>
      </c>
    </row>
    <row r="151" spans="1:16">
      <c r="A151" s="37">
        <v>150</v>
      </c>
      <c r="B151" s="47" t="s">
        <v>431</v>
      </c>
      <c r="C151" s="45">
        <v>5.6</v>
      </c>
      <c r="D151" s="45">
        <v>2.2999999999999998</v>
      </c>
      <c r="E151" s="45">
        <v>2.2000000000000002</v>
      </c>
      <c r="F151" s="45">
        <v>1.7</v>
      </c>
      <c r="G151" s="45">
        <v>3.1</v>
      </c>
      <c r="H151" s="45">
        <v>12</v>
      </c>
      <c r="I151" s="45">
        <v>2.4</v>
      </c>
      <c r="J151" s="45">
        <v>4.0999999999999996</v>
      </c>
      <c r="K151" s="45">
        <v>1.5</v>
      </c>
      <c r="L151" s="45">
        <v>3.2</v>
      </c>
      <c r="M151" s="45">
        <v>1.8</v>
      </c>
      <c r="N151" s="45">
        <v>3</v>
      </c>
      <c r="O151" s="45">
        <v>4.9000000000000004</v>
      </c>
      <c r="P151" s="43">
        <v>5.3</v>
      </c>
    </row>
    <row r="152" spans="1:16">
      <c r="A152" s="37">
        <v>151</v>
      </c>
      <c r="B152" s="40" t="s">
        <v>432</v>
      </c>
      <c r="C152" s="42">
        <v>11.4</v>
      </c>
      <c r="D152" s="42">
        <v>4.7</v>
      </c>
      <c r="E152" s="42">
        <v>2.7</v>
      </c>
      <c r="F152" s="42">
        <v>2.1</v>
      </c>
      <c r="G152" s="42">
        <v>4.5</v>
      </c>
      <c r="H152" s="42">
        <v>5.0999999999999996</v>
      </c>
      <c r="I152" s="42">
        <v>1.6</v>
      </c>
      <c r="J152" s="42">
        <v>2.8</v>
      </c>
      <c r="K152" s="42">
        <v>1.6</v>
      </c>
      <c r="L152" s="42">
        <v>2.9</v>
      </c>
      <c r="M152" s="42">
        <v>1.9</v>
      </c>
      <c r="N152" s="42">
        <v>2.7</v>
      </c>
      <c r="O152" s="42">
        <v>3.7</v>
      </c>
      <c r="P152" s="43">
        <v>5.3</v>
      </c>
    </row>
    <row r="153" spans="1:16">
      <c r="A153" s="37">
        <v>152</v>
      </c>
      <c r="B153" s="47" t="s">
        <v>433</v>
      </c>
      <c r="C153" s="45">
        <v>1.9</v>
      </c>
      <c r="D153" s="45">
        <v>2</v>
      </c>
      <c r="E153" s="45">
        <v>2.2000000000000002</v>
      </c>
      <c r="F153" s="45">
        <v>1</v>
      </c>
      <c r="G153" s="45">
        <v>4.2</v>
      </c>
      <c r="H153" s="45">
        <v>10.9</v>
      </c>
      <c r="I153" s="45">
        <v>3.2</v>
      </c>
      <c r="J153" s="45">
        <v>0.2</v>
      </c>
      <c r="K153" s="45">
        <v>0</v>
      </c>
      <c r="L153" s="45">
        <v>0.3</v>
      </c>
      <c r="M153" s="45">
        <v>1</v>
      </c>
      <c r="N153" s="45">
        <v>1.1000000000000001</v>
      </c>
      <c r="O153" s="45">
        <v>3.9</v>
      </c>
      <c r="P153" s="43">
        <v>4.8</v>
      </c>
    </row>
    <row r="154" spans="1:16">
      <c r="A154" s="37">
        <v>153</v>
      </c>
      <c r="B154" s="40" t="s">
        <v>434</v>
      </c>
      <c r="C154" s="42">
        <v>2.6</v>
      </c>
      <c r="D154" s="42">
        <v>1.3</v>
      </c>
      <c r="E154" s="42">
        <v>1.2</v>
      </c>
      <c r="F154" s="42">
        <v>0.8</v>
      </c>
      <c r="G154" s="42">
        <v>3.6</v>
      </c>
      <c r="H154" s="42">
        <v>1.8</v>
      </c>
      <c r="I154" s="42">
        <v>0.2</v>
      </c>
      <c r="J154" s="42">
        <v>0.7</v>
      </c>
      <c r="K154" s="42">
        <v>0</v>
      </c>
      <c r="L154" s="42">
        <v>0.4</v>
      </c>
      <c r="M154" s="42">
        <v>0.4</v>
      </c>
      <c r="N154" s="42">
        <v>0.5</v>
      </c>
      <c r="O154" s="42">
        <v>0.9</v>
      </c>
      <c r="P154" s="43">
        <v>2.4</v>
      </c>
    </row>
    <row r="155" spans="1:16">
      <c r="A155" s="37">
        <v>154</v>
      </c>
      <c r="B155" s="47" t="s">
        <v>435</v>
      </c>
      <c r="C155" s="45">
        <v>5.8</v>
      </c>
      <c r="D155" s="45">
        <v>2.8</v>
      </c>
      <c r="E155" s="45">
        <v>2.4</v>
      </c>
      <c r="F155" s="45">
        <v>2</v>
      </c>
      <c r="G155" s="45">
        <v>4.8</v>
      </c>
      <c r="H155" s="45">
        <v>3.9</v>
      </c>
      <c r="I155" s="45">
        <v>1.2</v>
      </c>
      <c r="J155" s="45">
        <v>4.3</v>
      </c>
      <c r="K155" s="45">
        <v>2.2000000000000002</v>
      </c>
      <c r="L155" s="45">
        <v>3.3</v>
      </c>
      <c r="M155" s="45">
        <v>2.2000000000000002</v>
      </c>
      <c r="N155" s="45">
        <v>8.6</v>
      </c>
      <c r="O155" s="45">
        <v>2.2999999999999998</v>
      </c>
      <c r="P155" s="43">
        <v>4.2</v>
      </c>
    </row>
    <row r="156" spans="1:16">
      <c r="A156" s="37">
        <v>155</v>
      </c>
      <c r="B156" s="40" t="s">
        <v>436</v>
      </c>
      <c r="C156" s="42">
        <v>1.1000000000000001</v>
      </c>
      <c r="D156" s="42">
        <v>6.1</v>
      </c>
      <c r="E156" s="42">
        <v>0.5</v>
      </c>
      <c r="F156" s="42">
        <v>1.2</v>
      </c>
      <c r="G156" s="42">
        <v>4.0999999999999996</v>
      </c>
      <c r="H156" s="42">
        <v>2.6</v>
      </c>
      <c r="I156" s="42">
        <v>5</v>
      </c>
      <c r="J156" s="42">
        <v>4.9000000000000004</v>
      </c>
      <c r="K156" s="42">
        <v>4.9000000000000004</v>
      </c>
      <c r="L156" s="42">
        <v>1.8</v>
      </c>
      <c r="M156" s="42">
        <v>0.1</v>
      </c>
      <c r="N156" s="42">
        <v>4.9000000000000004</v>
      </c>
      <c r="O156" s="42">
        <v>4.5</v>
      </c>
      <c r="P156" s="43">
        <v>3.4</v>
      </c>
    </row>
    <row r="157" spans="1:16">
      <c r="A157" s="37">
        <v>156</v>
      </c>
      <c r="B157" s="56" t="s">
        <v>437</v>
      </c>
      <c r="C157" s="57"/>
      <c r="D157" s="57"/>
      <c r="E157" s="57"/>
      <c r="F157" s="57"/>
      <c r="G157" s="57"/>
      <c r="H157" s="57"/>
      <c r="I157" s="57"/>
      <c r="J157" s="57"/>
      <c r="K157" s="57"/>
      <c r="L157" s="57"/>
      <c r="M157" s="57"/>
      <c r="N157" s="57"/>
      <c r="O157" s="57"/>
      <c r="P157" s="58"/>
    </row>
    <row r="158" spans="1:16">
      <c r="A158" s="37">
        <v>157</v>
      </c>
      <c r="B158" s="40" t="s">
        <v>438</v>
      </c>
      <c r="C158" s="42">
        <v>56.8</v>
      </c>
      <c r="D158" s="42">
        <v>44.9</v>
      </c>
      <c r="E158" s="42">
        <v>43</v>
      </c>
      <c r="F158" s="42">
        <v>50.1</v>
      </c>
      <c r="G158" s="42">
        <v>55.1</v>
      </c>
      <c r="H158" s="42">
        <v>62.5</v>
      </c>
      <c r="I158" s="42">
        <v>54.8</v>
      </c>
      <c r="J158" s="42">
        <v>62.6</v>
      </c>
      <c r="K158" s="42">
        <v>46.9</v>
      </c>
      <c r="L158" s="42">
        <v>58.7</v>
      </c>
      <c r="M158" s="42">
        <v>51.7</v>
      </c>
      <c r="N158" s="42">
        <v>49.5</v>
      </c>
      <c r="O158" s="42">
        <v>53</v>
      </c>
      <c r="P158" s="43">
        <v>55.6</v>
      </c>
    </row>
    <row r="159" spans="1:16">
      <c r="A159" s="37">
        <v>158</v>
      </c>
      <c r="B159" s="44" t="s">
        <v>439</v>
      </c>
      <c r="C159" s="45">
        <v>10.9</v>
      </c>
      <c r="D159" s="45">
        <v>4.8</v>
      </c>
      <c r="E159" s="45">
        <v>3.2</v>
      </c>
      <c r="F159" s="45">
        <v>4</v>
      </c>
      <c r="G159" s="45">
        <v>5.4</v>
      </c>
      <c r="H159" s="45">
        <v>11</v>
      </c>
      <c r="I159" s="45">
        <v>2.4</v>
      </c>
      <c r="J159" s="45">
        <v>13.4</v>
      </c>
      <c r="K159" s="45">
        <v>0.8</v>
      </c>
      <c r="L159" s="45">
        <v>7.2</v>
      </c>
      <c r="M159" s="45">
        <v>9.9</v>
      </c>
      <c r="N159" s="45">
        <v>6.8</v>
      </c>
      <c r="O159" s="45">
        <v>9.6999999999999993</v>
      </c>
      <c r="P159" s="43">
        <v>7.4</v>
      </c>
    </row>
    <row r="160" spans="1:16">
      <c r="A160" s="37">
        <v>159</v>
      </c>
      <c r="B160" s="46" t="s">
        <v>440</v>
      </c>
      <c r="C160" s="42">
        <v>10.4</v>
      </c>
      <c r="D160" s="42">
        <v>4.7</v>
      </c>
      <c r="E160" s="42">
        <v>3.6</v>
      </c>
      <c r="F160" s="42">
        <v>3.7</v>
      </c>
      <c r="G160" s="42">
        <v>6.8</v>
      </c>
      <c r="H160" s="42">
        <v>7.8</v>
      </c>
      <c r="I160" s="42">
        <v>0.4</v>
      </c>
      <c r="J160" s="42">
        <v>4.5999999999999996</v>
      </c>
      <c r="K160" s="42">
        <v>0.5</v>
      </c>
      <c r="L160" s="42">
        <v>2.5</v>
      </c>
      <c r="M160" s="42">
        <v>3.3</v>
      </c>
      <c r="N160" s="42">
        <v>5.5</v>
      </c>
      <c r="O160" s="42">
        <v>21.9</v>
      </c>
      <c r="P160" s="43">
        <v>6.8</v>
      </c>
    </row>
    <row r="161" spans="1:16">
      <c r="A161" s="37">
        <v>160</v>
      </c>
      <c r="B161" s="47" t="s">
        <v>441</v>
      </c>
      <c r="C161" s="45">
        <v>17.8</v>
      </c>
      <c r="D161" s="45">
        <v>19.600000000000001</v>
      </c>
      <c r="E161" s="45">
        <v>13.4</v>
      </c>
      <c r="F161" s="45">
        <v>17.3</v>
      </c>
      <c r="G161" s="45">
        <v>16.5</v>
      </c>
      <c r="H161" s="45">
        <v>15.3</v>
      </c>
      <c r="I161" s="45">
        <v>20.399999999999999</v>
      </c>
      <c r="J161" s="45">
        <v>19.399999999999999</v>
      </c>
      <c r="K161" s="45">
        <v>20</v>
      </c>
      <c r="L161" s="45">
        <v>15.3</v>
      </c>
      <c r="M161" s="45">
        <v>20.399999999999999</v>
      </c>
      <c r="N161" s="45">
        <v>15.8</v>
      </c>
      <c r="O161" s="45">
        <v>8.6999999999999993</v>
      </c>
      <c r="P161" s="43">
        <v>16.8</v>
      </c>
    </row>
    <row r="162" spans="1:16">
      <c r="A162" s="37">
        <v>161</v>
      </c>
      <c r="B162" s="46" t="s">
        <v>442</v>
      </c>
      <c r="C162" s="42">
        <v>1.5</v>
      </c>
      <c r="D162" s="42">
        <v>3</v>
      </c>
      <c r="E162" s="42">
        <v>1.9</v>
      </c>
      <c r="F162" s="42">
        <v>2.1</v>
      </c>
      <c r="G162" s="42">
        <v>1.8</v>
      </c>
      <c r="H162" s="42">
        <v>1.9</v>
      </c>
      <c r="I162" s="42">
        <v>4.2</v>
      </c>
      <c r="J162" s="42">
        <v>2.2000000000000002</v>
      </c>
      <c r="K162" s="42">
        <v>8.9</v>
      </c>
      <c r="L162" s="42">
        <v>3.2</v>
      </c>
      <c r="M162" s="42">
        <v>1.3</v>
      </c>
      <c r="N162" s="42">
        <v>3</v>
      </c>
      <c r="O162" s="42">
        <v>1.9</v>
      </c>
      <c r="P162" s="43">
        <v>2</v>
      </c>
    </row>
    <row r="163" spans="1:16">
      <c r="A163" s="37">
        <v>162</v>
      </c>
      <c r="B163" s="44" t="s">
        <v>443</v>
      </c>
      <c r="C163" s="45">
        <v>3.1</v>
      </c>
      <c r="D163" s="45">
        <v>1.3</v>
      </c>
      <c r="E163" s="45">
        <v>0.7</v>
      </c>
      <c r="F163" s="45">
        <v>0.3</v>
      </c>
      <c r="G163" s="45">
        <v>2.6</v>
      </c>
      <c r="H163" s="45">
        <v>0.9</v>
      </c>
      <c r="I163" s="45">
        <v>6.6</v>
      </c>
      <c r="J163" s="45">
        <v>3.6</v>
      </c>
      <c r="K163" s="45">
        <v>7.6</v>
      </c>
      <c r="L163" s="45">
        <v>0.1</v>
      </c>
      <c r="M163" s="45">
        <v>0.8</v>
      </c>
      <c r="N163" s="45">
        <v>0.4</v>
      </c>
      <c r="O163" s="45">
        <v>2.1</v>
      </c>
      <c r="P163" s="43">
        <v>2.1</v>
      </c>
    </row>
    <row r="164" spans="1:16">
      <c r="A164" s="37">
        <v>163</v>
      </c>
      <c r="B164" s="46" t="s">
        <v>444</v>
      </c>
      <c r="C164" s="42">
        <v>3.1</v>
      </c>
      <c r="D164" s="42">
        <v>1.8</v>
      </c>
      <c r="E164" s="42">
        <v>1.7</v>
      </c>
      <c r="F164" s="42">
        <v>2.2000000000000002</v>
      </c>
      <c r="G164" s="42">
        <v>2.4</v>
      </c>
      <c r="H164" s="42">
        <v>6.2</v>
      </c>
      <c r="I164" s="42">
        <v>7.1</v>
      </c>
      <c r="J164" s="42">
        <v>5.9</v>
      </c>
      <c r="K164" s="42">
        <v>7.7</v>
      </c>
      <c r="L164" s="42">
        <v>5</v>
      </c>
      <c r="M164" s="42">
        <v>3.4</v>
      </c>
      <c r="N164" s="42">
        <v>5.3</v>
      </c>
      <c r="O164" s="42">
        <v>0.9</v>
      </c>
      <c r="P164" s="43">
        <v>3.5</v>
      </c>
    </row>
    <row r="165" spans="1:16">
      <c r="A165" s="37">
        <v>164</v>
      </c>
      <c r="B165" s="44" t="s">
        <v>445</v>
      </c>
      <c r="C165" s="45">
        <v>15.7</v>
      </c>
      <c r="D165" s="45">
        <v>14.8</v>
      </c>
      <c r="E165" s="45">
        <v>10.8</v>
      </c>
      <c r="F165" s="45">
        <v>15</v>
      </c>
      <c r="G165" s="45">
        <v>15.1</v>
      </c>
      <c r="H165" s="45">
        <v>13.5</v>
      </c>
      <c r="I165" s="45">
        <v>9.6</v>
      </c>
      <c r="J165" s="45">
        <v>7.8</v>
      </c>
      <c r="K165" s="45">
        <v>6.3</v>
      </c>
      <c r="L165" s="45">
        <v>7</v>
      </c>
      <c r="M165" s="45">
        <v>17.600000000000001</v>
      </c>
      <c r="N165" s="45">
        <v>13.9</v>
      </c>
      <c r="O165" s="45">
        <v>5.3</v>
      </c>
      <c r="P165" s="43">
        <v>14.1</v>
      </c>
    </row>
    <row r="166" spans="1:16">
      <c r="A166" s="37">
        <v>165</v>
      </c>
      <c r="B166" s="46" t="s">
        <v>446</v>
      </c>
      <c r="C166" s="42">
        <v>4.0999999999999996</v>
      </c>
      <c r="D166" s="42">
        <v>2.2999999999999998</v>
      </c>
      <c r="E166" s="42">
        <v>1.4</v>
      </c>
      <c r="F166" s="42">
        <v>3.3</v>
      </c>
      <c r="G166" s="42">
        <v>2.5</v>
      </c>
      <c r="H166" s="42">
        <v>3.5</v>
      </c>
      <c r="I166" s="42">
        <v>1.1000000000000001</v>
      </c>
      <c r="J166" s="42">
        <v>2.1</v>
      </c>
      <c r="K166" s="42">
        <v>1.8</v>
      </c>
      <c r="L166" s="42">
        <v>2.2999999999999998</v>
      </c>
      <c r="M166" s="42">
        <v>3.5</v>
      </c>
      <c r="N166" s="42">
        <v>0.8</v>
      </c>
      <c r="O166" s="42">
        <v>0.5</v>
      </c>
      <c r="P166" s="43">
        <v>2.9</v>
      </c>
    </row>
    <row r="167" spans="1:16">
      <c r="A167" s="37">
        <v>166</v>
      </c>
      <c r="B167" s="44" t="s">
        <v>447</v>
      </c>
      <c r="C167" s="45">
        <v>2</v>
      </c>
      <c r="D167" s="45">
        <v>2.2999999999999998</v>
      </c>
      <c r="E167" s="45">
        <v>0.5</v>
      </c>
      <c r="F167" s="45">
        <v>0.8</v>
      </c>
      <c r="G167" s="45">
        <v>2.8</v>
      </c>
      <c r="H167" s="45">
        <v>1.4</v>
      </c>
      <c r="I167" s="45">
        <v>6.2</v>
      </c>
      <c r="J167" s="45">
        <v>8.9</v>
      </c>
      <c r="K167" s="45">
        <v>9.9</v>
      </c>
      <c r="L167" s="45">
        <v>3.2</v>
      </c>
      <c r="M167" s="45">
        <v>0.5</v>
      </c>
      <c r="N167" s="45">
        <v>3</v>
      </c>
      <c r="O167" s="45">
        <v>2.2000000000000002</v>
      </c>
      <c r="P167" s="43">
        <v>2.4</v>
      </c>
    </row>
    <row r="168" spans="1:16">
      <c r="A168" s="37">
        <v>167</v>
      </c>
      <c r="B168" s="46" t="s">
        <v>448</v>
      </c>
      <c r="C168" s="42">
        <v>1.7</v>
      </c>
      <c r="D168" s="42">
        <v>2.4</v>
      </c>
      <c r="E168" s="42">
        <v>2.8</v>
      </c>
      <c r="F168" s="42">
        <v>0.4</v>
      </c>
      <c r="G168" s="42">
        <v>0.7</v>
      </c>
      <c r="H168" s="42">
        <v>0.4</v>
      </c>
      <c r="I168" s="42">
        <v>1.3</v>
      </c>
      <c r="J168" s="42">
        <v>1.2</v>
      </c>
      <c r="K168" s="42">
        <v>3.5</v>
      </c>
      <c r="L168" s="42">
        <v>0</v>
      </c>
      <c r="M168" s="42">
        <v>1.8</v>
      </c>
      <c r="N168" s="42">
        <v>4.8</v>
      </c>
      <c r="O168" s="42">
        <v>1.8</v>
      </c>
      <c r="P168" s="43">
        <v>1</v>
      </c>
    </row>
    <row r="169" spans="1:16">
      <c r="A169" s="37">
        <v>168</v>
      </c>
      <c r="B169" s="48" t="s">
        <v>449</v>
      </c>
      <c r="C169" s="45">
        <v>0.8</v>
      </c>
      <c r="D169" s="45">
        <v>0.5</v>
      </c>
      <c r="E169" s="45">
        <v>0.5</v>
      </c>
      <c r="F169" s="45">
        <v>0.1</v>
      </c>
      <c r="G169" s="45">
        <v>0.5</v>
      </c>
      <c r="H169" s="45">
        <v>0.3</v>
      </c>
      <c r="I169" s="45">
        <v>0.5</v>
      </c>
      <c r="J169" s="45">
        <v>0</v>
      </c>
      <c r="K169" s="45">
        <v>1.5</v>
      </c>
      <c r="L169" s="45">
        <v>0</v>
      </c>
      <c r="M169" s="45">
        <v>0</v>
      </c>
      <c r="N169" s="45">
        <v>0</v>
      </c>
      <c r="O169" s="45">
        <v>1.1000000000000001</v>
      </c>
      <c r="P169" s="43">
        <v>0.4</v>
      </c>
    </row>
    <row r="170" spans="1:16">
      <c r="A170" s="37">
        <v>169</v>
      </c>
      <c r="B170" s="56" t="s">
        <v>450</v>
      </c>
      <c r="C170" s="57"/>
      <c r="D170" s="57"/>
      <c r="E170" s="57"/>
      <c r="F170" s="57"/>
      <c r="G170" s="57"/>
      <c r="H170" s="57"/>
      <c r="I170" s="57"/>
      <c r="J170" s="57"/>
      <c r="K170" s="57"/>
      <c r="L170" s="57"/>
      <c r="M170" s="57"/>
      <c r="N170" s="57"/>
      <c r="O170" s="57"/>
      <c r="P170" s="58"/>
    </row>
    <row r="171" spans="1:16">
      <c r="A171" s="37">
        <v>170</v>
      </c>
      <c r="B171" s="47" t="s">
        <v>451</v>
      </c>
      <c r="C171" s="45">
        <v>81.099999999999994</v>
      </c>
      <c r="D171" s="45">
        <v>81.400000000000006</v>
      </c>
      <c r="E171" s="45">
        <v>83.5</v>
      </c>
      <c r="F171" s="45">
        <v>81.400000000000006</v>
      </c>
      <c r="G171" s="45">
        <v>79.599999999999994</v>
      </c>
      <c r="H171" s="45">
        <v>81.099999999999994</v>
      </c>
      <c r="I171" s="45">
        <v>80.2</v>
      </c>
      <c r="J171" s="45">
        <v>81.400000000000006</v>
      </c>
      <c r="K171" s="45">
        <v>82.5</v>
      </c>
      <c r="L171" s="45">
        <v>83.8</v>
      </c>
      <c r="M171" s="45">
        <v>87.1</v>
      </c>
      <c r="N171" s="45">
        <v>86.8</v>
      </c>
      <c r="O171" s="45">
        <v>74.3</v>
      </c>
      <c r="P171" s="43">
        <v>80.7</v>
      </c>
    </row>
    <row r="172" spans="1:16">
      <c r="A172" s="37">
        <v>171</v>
      </c>
      <c r="B172" s="46" t="s">
        <v>452</v>
      </c>
      <c r="C172" s="42">
        <v>13.8</v>
      </c>
      <c r="D172" s="42">
        <v>15.9</v>
      </c>
      <c r="E172" s="42">
        <v>16.399999999999999</v>
      </c>
      <c r="F172" s="42">
        <v>16</v>
      </c>
      <c r="G172" s="42">
        <v>13.4</v>
      </c>
      <c r="H172" s="42">
        <v>17.2</v>
      </c>
      <c r="I172" s="42">
        <v>17.100000000000001</v>
      </c>
      <c r="J172" s="42">
        <v>15</v>
      </c>
      <c r="K172" s="42">
        <v>25</v>
      </c>
      <c r="L172" s="42">
        <v>13.4</v>
      </c>
      <c r="M172" s="42">
        <v>15.7</v>
      </c>
      <c r="N172" s="42">
        <v>23.1</v>
      </c>
      <c r="O172" s="42">
        <v>13.9</v>
      </c>
      <c r="P172" s="43">
        <v>15</v>
      </c>
    </row>
    <row r="173" spans="1:16">
      <c r="A173" s="37">
        <v>172</v>
      </c>
      <c r="B173" s="56" t="s">
        <v>453</v>
      </c>
      <c r="C173" s="57"/>
      <c r="D173" s="57"/>
      <c r="E173" s="57"/>
      <c r="F173" s="57"/>
      <c r="G173" s="57"/>
      <c r="H173" s="57"/>
      <c r="I173" s="57"/>
      <c r="J173" s="57"/>
      <c r="K173" s="57"/>
      <c r="L173" s="57"/>
      <c r="M173" s="57"/>
      <c r="N173" s="57"/>
      <c r="O173" s="57"/>
      <c r="P173" s="58"/>
    </row>
    <row r="174" spans="1:16">
      <c r="A174" s="37">
        <v>173</v>
      </c>
      <c r="B174" s="40" t="s">
        <v>454</v>
      </c>
      <c r="C174" s="42">
        <v>87.1</v>
      </c>
      <c r="D174" s="42">
        <v>84.3</v>
      </c>
      <c r="E174" s="42">
        <v>80.8</v>
      </c>
      <c r="F174" s="42">
        <v>85.6</v>
      </c>
      <c r="G174" s="42">
        <v>83</v>
      </c>
      <c r="H174" s="42">
        <v>86.3</v>
      </c>
      <c r="I174" s="42">
        <v>85.3</v>
      </c>
      <c r="J174" s="42">
        <v>83.7</v>
      </c>
      <c r="K174" s="42">
        <v>91.1</v>
      </c>
      <c r="L174" s="42">
        <v>87.1</v>
      </c>
      <c r="M174" s="42">
        <v>84.9</v>
      </c>
      <c r="N174" s="42">
        <v>80.3</v>
      </c>
      <c r="O174" s="42">
        <v>77.8</v>
      </c>
      <c r="P174" s="43">
        <v>84.6</v>
      </c>
    </row>
    <row r="175" spans="1:16">
      <c r="A175" s="37">
        <v>174</v>
      </c>
      <c r="B175" s="44" t="s">
        <v>455</v>
      </c>
      <c r="C175" s="45">
        <v>78.099999999999994</v>
      </c>
      <c r="D175" s="45">
        <v>73.5</v>
      </c>
      <c r="E175" s="45">
        <v>71.8</v>
      </c>
      <c r="F175" s="45">
        <v>77.3</v>
      </c>
      <c r="G175" s="45">
        <v>72</v>
      </c>
      <c r="H175" s="45">
        <v>76.8</v>
      </c>
      <c r="I175" s="45">
        <v>77</v>
      </c>
      <c r="J175" s="45">
        <v>77.2</v>
      </c>
      <c r="K175" s="45">
        <v>74.5</v>
      </c>
      <c r="L175" s="45">
        <v>81</v>
      </c>
      <c r="M175" s="45">
        <v>71.5</v>
      </c>
      <c r="N175" s="45">
        <v>69.8</v>
      </c>
      <c r="O175" s="45">
        <v>65.7</v>
      </c>
      <c r="P175" s="43">
        <v>74.7</v>
      </c>
    </row>
    <row r="176" spans="1:16" ht="22.5">
      <c r="A176" s="37">
        <v>175</v>
      </c>
      <c r="B176" s="46" t="s">
        <v>456</v>
      </c>
      <c r="C176" s="42">
        <v>0.9</v>
      </c>
      <c r="D176" s="42">
        <v>2.4</v>
      </c>
      <c r="E176" s="42">
        <v>1.9</v>
      </c>
      <c r="F176" s="42">
        <v>1.4</v>
      </c>
      <c r="G176" s="42">
        <v>3.5</v>
      </c>
      <c r="H176" s="42">
        <v>3.2</v>
      </c>
      <c r="I176" s="42">
        <v>1</v>
      </c>
      <c r="J176" s="42">
        <v>5.7</v>
      </c>
      <c r="K176" s="42">
        <v>6.4</v>
      </c>
      <c r="L176" s="42">
        <v>0.5</v>
      </c>
      <c r="M176" s="42">
        <v>1.2</v>
      </c>
      <c r="N176" s="42">
        <v>0.8</v>
      </c>
      <c r="O176" s="42">
        <v>3.8</v>
      </c>
      <c r="P176" s="43">
        <v>2.8</v>
      </c>
    </row>
    <row r="177" spans="1:16">
      <c r="A177" s="37">
        <v>176</v>
      </c>
      <c r="B177" s="44" t="s">
        <v>457</v>
      </c>
      <c r="C177" s="45">
        <v>3.1</v>
      </c>
      <c r="D177" s="45">
        <v>4.5999999999999996</v>
      </c>
      <c r="E177" s="45">
        <v>3.6</v>
      </c>
      <c r="F177" s="45">
        <v>2.7</v>
      </c>
      <c r="G177" s="45">
        <v>2.6</v>
      </c>
      <c r="H177" s="45">
        <v>1.4</v>
      </c>
      <c r="I177" s="45">
        <v>1.3</v>
      </c>
      <c r="J177" s="45">
        <v>0.8</v>
      </c>
      <c r="K177" s="45">
        <v>1.4</v>
      </c>
      <c r="L177" s="45">
        <v>4.7</v>
      </c>
      <c r="M177" s="45">
        <v>6.7</v>
      </c>
      <c r="N177" s="45">
        <v>3.2</v>
      </c>
      <c r="O177" s="45">
        <v>13.3</v>
      </c>
      <c r="P177" s="43">
        <v>2.6</v>
      </c>
    </row>
    <row r="178" spans="1:16">
      <c r="A178" s="37">
        <v>177</v>
      </c>
      <c r="B178" s="46" t="s">
        <v>458</v>
      </c>
      <c r="C178" s="42">
        <v>21.7</v>
      </c>
      <c r="D178" s="42">
        <v>15.9</v>
      </c>
      <c r="E178" s="42">
        <v>13.3</v>
      </c>
      <c r="F178" s="42">
        <v>17.8</v>
      </c>
      <c r="G178" s="42">
        <v>13.1</v>
      </c>
      <c r="H178" s="42">
        <v>14.4</v>
      </c>
      <c r="I178" s="42">
        <v>11.9</v>
      </c>
      <c r="J178" s="42">
        <v>12.7</v>
      </c>
      <c r="K178" s="42">
        <v>10.4</v>
      </c>
      <c r="L178" s="42">
        <v>17.600000000000001</v>
      </c>
      <c r="M178" s="42">
        <v>23.7</v>
      </c>
      <c r="N178" s="42">
        <v>11.4</v>
      </c>
      <c r="O178" s="42">
        <v>20.399999999999999</v>
      </c>
      <c r="P178" s="43">
        <v>15</v>
      </c>
    </row>
    <row r="179" spans="1:16">
      <c r="A179" s="37">
        <v>178</v>
      </c>
      <c r="B179" s="44" t="s">
        <v>459</v>
      </c>
      <c r="C179" s="45">
        <v>31.1</v>
      </c>
      <c r="D179" s="45">
        <v>29.9</v>
      </c>
      <c r="E179" s="45">
        <v>30.3</v>
      </c>
      <c r="F179" s="45">
        <v>34.5</v>
      </c>
      <c r="G179" s="45">
        <v>21.8</v>
      </c>
      <c r="H179" s="45">
        <v>15.9</v>
      </c>
      <c r="I179" s="45">
        <v>20.100000000000001</v>
      </c>
      <c r="J179" s="45">
        <v>27.5</v>
      </c>
      <c r="K179" s="45">
        <v>21.4</v>
      </c>
      <c r="L179" s="45">
        <v>24.8</v>
      </c>
      <c r="M179" s="45">
        <v>40.299999999999997</v>
      </c>
      <c r="N179" s="45">
        <v>21.6</v>
      </c>
      <c r="O179" s="45">
        <v>13.8</v>
      </c>
      <c r="P179" s="43">
        <v>23.4</v>
      </c>
    </row>
    <row r="180" spans="1:16">
      <c r="A180" s="37">
        <v>179</v>
      </c>
      <c r="B180" s="46" t="s">
        <v>460</v>
      </c>
      <c r="C180" s="42">
        <v>47.2</v>
      </c>
      <c r="D180" s="42">
        <v>39.4</v>
      </c>
      <c r="E180" s="42">
        <v>43.6</v>
      </c>
      <c r="F180" s="42">
        <v>43.8</v>
      </c>
      <c r="G180" s="42">
        <v>40.6</v>
      </c>
      <c r="H180" s="42">
        <v>40.1</v>
      </c>
      <c r="I180" s="42">
        <v>52.8</v>
      </c>
      <c r="J180" s="42">
        <v>45</v>
      </c>
      <c r="K180" s="42">
        <v>49.1</v>
      </c>
      <c r="L180" s="42">
        <v>49.8</v>
      </c>
      <c r="M180" s="42">
        <v>42.8</v>
      </c>
      <c r="N180" s="42">
        <v>42.3</v>
      </c>
      <c r="O180" s="42">
        <v>41.8</v>
      </c>
      <c r="P180" s="43">
        <v>42</v>
      </c>
    </row>
    <row r="181" spans="1:16">
      <c r="A181" s="37">
        <v>180</v>
      </c>
      <c r="B181" s="44" t="s">
        <v>461</v>
      </c>
      <c r="C181" s="45">
        <v>62.3</v>
      </c>
      <c r="D181" s="45">
        <v>56.3</v>
      </c>
      <c r="E181" s="45">
        <v>48.1</v>
      </c>
      <c r="F181" s="45">
        <v>48.9</v>
      </c>
      <c r="G181" s="45">
        <v>55.7</v>
      </c>
      <c r="H181" s="45">
        <v>62.8</v>
      </c>
      <c r="I181" s="45">
        <v>64</v>
      </c>
      <c r="J181" s="45">
        <v>59.8</v>
      </c>
      <c r="K181" s="45">
        <v>56.4</v>
      </c>
      <c r="L181" s="45">
        <v>61.6</v>
      </c>
      <c r="M181" s="45">
        <v>56.7</v>
      </c>
      <c r="N181" s="45">
        <v>53.2</v>
      </c>
      <c r="O181" s="45">
        <v>60</v>
      </c>
      <c r="P181" s="43">
        <v>58.2</v>
      </c>
    </row>
    <row r="182" spans="1:16">
      <c r="A182" s="37">
        <v>181</v>
      </c>
      <c r="B182" s="40" t="s">
        <v>462</v>
      </c>
      <c r="C182" s="42">
        <v>18.899999999999999</v>
      </c>
      <c r="D182" s="42">
        <v>15.3</v>
      </c>
      <c r="E182" s="42">
        <v>11.8</v>
      </c>
      <c r="F182" s="42">
        <v>11.5</v>
      </c>
      <c r="G182" s="42">
        <v>16.5</v>
      </c>
      <c r="H182" s="42">
        <v>16.100000000000001</v>
      </c>
      <c r="I182" s="42">
        <v>12.8</v>
      </c>
      <c r="J182" s="42">
        <v>11.1</v>
      </c>
      <c r="K182" s="42">
        <v>13.6</v>
      </c>
      <c r="L182" s="42">
        <v>10.7</v>
      </c>
      <c r="M182" s="42">
        <v>24.2</v>
      </c>
      <c r="N182" s="42">
        <v>18.5</v>
      </c>
      <c r="O182" s="42">
        <v>7.7</v>
      </c>
      <c r="P182" s="43">
        <v>15.9</v>
      </c>
    </row>
    <row r="183" spans="1:16">
      <c r="A183" s="37">
        <v>182</v>
      </c>
      <c r="B183" s="56" t="s">
        <v>463</v>
      </c>
      <c r="C183" s="57"/>
      <c r="D183" s="57"/>
      <c r="E183" s="57"/>
      <c r="F183" s="57"/>
      <c r="G183" s="57"/>
      <c r="H183" s="57"/>
      <c r="I183" s="57"/>
      <c r="J183" s="57"/>
      <c r="K183" s="57"/>
      <c r="L183" s="57"/>
      <c r="M183" s="57"/>
      <c r="N183" s="57"/>
      <c r="O183" s="57"/>
      <c r="P183" s="58"/>
    </row>
    <row r="184" spans="1:16">
      <c r="A184" s="37">
        <v>183</v>
      </c>
      <c r="B184" s="40" t="s">
        <v>464</v>
      </c>
      <c r="C184" s="42">
        <v>87.9</v>
      </c>
      <c r="D184" s="42">
        <v>87.4</v>
      </c>
      <c r="E184" s="42">
        <v>89.2</v>
      </c>
      <c r="F184" s="42">
        <v>91.6</v>
      </c>
      <c r="G184" s="42">
        <v>86.8</v>
      </c>
      <c r="H184" s="42">
        <v>93.5</v>
      </c>
      <c r="I184" s="42">
        <v>86.2</v>
      </c>
      <c r="J184" s="42">
        <v>88.2</v>
      </c>
      <c r="K184" s="42">
        <v>90.4</v>
      </c>
      <c r="L184" s="42">
        <v>85.9</v>
      </c>
      <c r="M184" s="42">
        <v>92.6</v>
      </c>
      <c r="N184" s="42">
        <v>78.7</v>
      </c>
      <c r="O184" s="42">
        <v>75.099999999999994</v>
      </c>
      <c r="P184" s="43">
        <v>88.8</v>
      </c>
    </row>
    <row r="185" spans="1:16">
      <c r="A185" s="37">
        <v>184</v>
      </c>
      <c r="B185" s="44" t="s">
        <v>169</v>
      </c>
      <c r="C185" s="45">
        <v>75.5</v>
      </c>
      <c r="D185" s="45">
        <v>76.8</v>
      </c>
      <c r="E185" s="45">
        <v>72.3</v>
      </c>
      <c r="F185" s="45">
        <v>75.900000000000006</v>
      </c>
      <c r="G185" s="45">
        <v>69.099999999999994</v>
      </c>
      <c r="H185" s="45">
        <v>74</v>
      </c>
      <c r="I185" s="45">
        <v>68.599999999999994</v>
      </c>
      <c r="J185" s="45">
        <v>76.3</v>
      </c>
      <c r="K185" s="45">
        <v>78.3</v>
      </c>
      <c r="L185" s="45">
        <v>73.3</v>
      </c>
      <c r="M185" s="45">
        <v>83</v>
      </c>
      <c r="N185" s="45">
        <v>67.2</v>
      </c>
      <c r="O185" s="45">
        <v>58.2</v>
      </c>
      <c r="P185" s="43">
        <v>72.599999999999994</v>
      </c>
    </row>
    <row r="186" spans="1:16">
      <c r="A186" s="37">
        <v>185</v>
      </c>
      <c r="B186" s="46" t="s">
        <v>170</v>
      </c>
      <c r="C186" s="42">
        <v>43.4</v>
      </c>
      <c r="D186" s="42">
        <v>45</v>
      </c>
      <c r="E186" s="42">
        <v>43.8</v>
      </c>
      <c r="F186" s="42">
        <v>52.2</v>
      </c>
      <c r="G186" s="42">
        <v>45.1</v>
      </c>
      <c r="H186" s="42">
        <v>54</v>
      </c>
      <c r="I186" s="42">
        <v>48.6</v>
      </c>
      <c r="J186" s="42">
        <v>56</v>
      </c>
      <c r="K186" s="42">
        <v>48.9</v>
      </c>
      <c r="L186" s="42">
        <v>51.9</v>
      </c>
      <c r="M186" s="42">
        <v>47.1</v>
      </c>
      <c r="N186" s="42">
        <v>44.5</v>
      </c>
      <c r="O186" s="42">
        <v>45.5</v>
      </c>
      <c r="P186" s="43">
        <v>47.6</v>
      </c>
    </row>
    <row r="187" spans="1:16">
      <c r="A187" s="37">
        <v>186</v>
      </c>
      <c r="B187" s="44" t="s">
        <v>171</v>
      </c>
      <c r="C187" s="45">
        <v>47</v>
      </c>
      <c r="D187" s="45">
        <v>40</v>
      </c>
      <c r="E187" s="45">
        <v>33.799999999999997</v>
      </c>
      <c r="F187" s="45">
        <v>42</v>
      </c>
      <c r="G187" s="45">
        <v>41.9</v>
      </c>
      <c r="H187" s="45">
        <v>35</v>
      </c>
      <c r="I187" s="45">
        <v>37.299999999999997</v>
      </c>
      <c r="J187" s="45">
        <v>39.700000000000003</v>
      </c>
      <c r="K187" s="45">
        <v>38.700000000000003</v>
      </c>
      <c r="L187" s="45">
        <v>32.200000000000003</v>
      </c>
      <c r="M187" s="45">
        <v>39.799999999999997</v>
      </c>
      <c r="N187" s="45">
        <v>39.299999999999997</v>
      </c>
      <c r="O187" s="45">
        <v>34.299999999999997</v>
      </c>
      <c r="P187" s="43">
        <v>40.1</v>
      </c>
    </row>
    <row r="188" spans="1:16">
      <c r="A188" s="37">
        <v>187</v>
      </c>
      <c r="B188" s="46" t="s">
        <v>172</v>
      </c>
      <c r="C188" s="42">
        <v>6.3</v>
      </c>
      <c r="D188" s="42">
        <v>11.3</v>
      </c>
      <c r="E188" s="42">
        <v>5.6</v>
      </c>
      <c r="F188" s="42">
        <v>4</v>
      </c>
      <c r="G188" s="42">
        <v>5.9</v>
      </c>
      <c r="H188" s="42">
        <v>7.7</v>
      </c>
      <c r="I188" s="42">
        <v>7.5</v>
      </c>
      <c r="J188" s="42">
        <v>10.6</v>
      </c>
      <c r="K188" s="42">
        <v>4.5</v>
      </c>
      <c r="L188" s="42">
        <v>2.1</v>
      </c>
      <c r="M188" s="42">
        <v>4.5</v>
      </c>
      <c r="N188" s="42">
        <v>8.3000000000000007</v>
      </c>
      <c r="O188" s="42">
        <v>3.7</v>
      </c>
      <c r="P188" s="43">
        <v>7</v>
      </c>
    </row>
    <row r="189" spans="1:16">
      <c r="A189" s="37">
        <v>188</v>
      </c>
      <c r="B189" s="44" t="s">
        <v>173</v>
      </c>
      <c r="C189" s="45">
        <v>23.8</v>
      </c>
      <c r="D189" s="45">
        <v>19.2</v>
      </c>
      <c r="E189" s="45">
        <v>16.899999999999999</v>
      </c>
      <c r="F189" s="45">
        <v>14.2</v>
      </c>
      <c r="G189" s="45">
        <v>19.899999999999999</v>
      </c>
      <c r="H189" s="45">
        <v>16.5</v>
      </c>
      <c r="I189" s="45">
        <v>19.100000000000001</v>
      </c>
      <c r="J189" s="45">
        <v>17.100000000000001</v>
      </c>
      <c r="K189" s="45">
        <v>14</v>
      </c>
      <c r="L189" s="45">
        <v>9.9</v>
      </c>
      <c r="M189" s="45">
        <v>20.2</v>
      </c>
      <c r="N189" s="45">
        <v>16.600000000000001</v>
      </c>
      <c r="O189" s="45">
        <v>18.5</v>
      </c>
      <c r="P189" s="43">
        <v>19</v>
      </c>
    </row>
    <row r="190" spans="1:16" ht="22.5">
      <c r="A190" s="37">
        <v>189</v>
      </c>
      <c r="B190" s="46" t="s">
        <v>465</v>
      </c>
      <c r="C190" s="42">
        <v>28.9</v>
      </c>
      <c r="D190" s="42">
        <v>24</v>
      </c>
      <c r="E190" s="42">
        <v>20.8</v>
      </c>
      <c r="F190" s="42">
        <v>20.9</v>
      </c>
      <c r="G190" s="42">
        <v>22.8</v>
      </c>
      <c r="H190" s="42">
        <v>32.6</v>
      </c>
      <c r="I190" s="42">
        <v>21.4</v>
      </c>
      <c r="J190" s="42">
        <v>13.1</v>
      </c>
      <c r="K190" s="42">
        <v>21</v>
      </c>
      <c r="L190" s="42">
        <v>17.8</v>
      </c>
      <c r="M190" s="42">
        <v>23.8</v>
      </c>
      <c r="N190" s="42">
        <v>18.100000000000001</v>
      </c>
      <c r="O190" s="42">
        <v>13.7</v>
      </c>
      <c r="P190" s="43">
        <v>25.5</v>
      </c>
    </row>
    <row r="191" spans="1:16" ht="22.5">
      <c r="A191" s="37">
        <v>190</v>
      </c>
      <c r="B191" s="44" t="s">
        <v>466</v>
      </c>
      <c r="C191" s="45">
        <v>17.100000000000001</v>
      </c>
      <c r="D191" s="45">
        <v>6.8</v>
      </c>
      <c r="E191" s="45">
        <v>6</v>
      </c>
      <c r="F191" s="45">
        <v>3.8</v>
      </c>
      <c r="G191" s="45">
        <v>11.7</v>
      </c>
      <c r="H191" s="45">
        <v>22.2</v>
      </c>
      <c r="I191" s="45">
        <v>7.8</v>
      </c>
      <c r="J191" s="45">
        <v>4.5999999999999996</v>
      </c>
      <c r="K191" s="45">
        <v>7.2</v>
      </c>
      <c r="L191" s="45">
        <v>6.4</v>
      </c>
      <c r="M191" s="45">
        <v>18</v>
      </c>
      <c r="N191" s="45">
        <v>6.4</v>
      </c>
      <c r="O191" s="45">
        <v>8.1</v>
      </c>
      <c r="P191" s="43">
        <v>13.5</v>
      </c>
    </row>
    <row r="192" spans="1:16">
      <c r="A192" s="37">
        <v>191</v>
      </c>
      <c r="B192" s="46" t="s">
        <v>467</v>
      </c>
      <c r="C192" s="42">
        <v>8.6</v>
      </c>
      <c r="D192" s="42">
        <v>3.6</v>
      </c>
      <c r="E192" s="42">
        <v>2.5</v>
      </c>
      <c r="F192" s="42">
        <v>2.5</v>
      </c>
      <c r="G192" s="42">
        <v>5.6</v>
      </c>
      <c r="H192" s="42">
        <v>6.1</v>
      </c>
      <c r="I192" s="42">
        <v>2.5</v>
      </c>
      <c r="J192" s="42">
        <v>7.2</v>
      </c>
      <c r="K192" s="42">
        <v>0.7</v>
      </c>
      <c r="L192" s="42">
        <v>2.2999999999999998</v>
      </c>
      <c r="M192" s="42">
        <v>4.4000000000000004</v>
      </c>
      <c r="N192" s="42">
        <v>4.2</v>
      </c>
      <c r="O192" s="42">
        <v>2.1</v>
      </c>
      <c r="P192" s="43">
        <v>5.6</v>
      </c>
    </row>
    <row r="193" spans="1:16" ht="22.5">
      <c r="A193" s="37">
        <v>192</v>
      </c>
      <c r="B193" s="44" t="s">
        <v>468</v>
      </c>
      <c r="C193" s="45">
        <v>12.4</v>
      </c>
      <c r="D193" s="45">
        <v>13.8</v>
      </c>
      <c r="E193" s="45">
        <v>18.100000000000001</v>
      </c>
      <c r="F193" s="45">
        <v>14.6</v>
      </c>
      <c r="G193" s="45">
        <v>13.7</v>
      </c>
      <c r="H193" s="45">
        <v>13.4</v>
      </c>
      <c r="I193" s="45">
        <v>6.4</v>
      </c>
      <c r="J193" s="45">
        <v>6.8</v>
      </c>
      <c r="K193" s="45">
        <v>5.3</v>
      </c>
      <c r="L193" s="45">
        <v>4.9000000000000004</v>
      </c>
      <c r="M193" s="45">
        <v>14.6</v>
      </c>
      <c r="N193" s="45">
        <v>7.9</v>
      </c>
      <c r="O193" s="45">
        <v>7</v>
      </c>
      <c r="P193" s="43">
        <v>13.1</v>
      </c>
    </row>
    <row r="194" spans="1:16">
      <c r="A194" s="37">
        <v>193</v>
      </c>
      <c r="B194" s="46" t="s">
        <v>539</v>
      </c>
      <c r="C194" s="42">
        <v>6</v>
      </c>
      <c r="D194" s="42">
        <v>5.6</v>
      </c>
      <c r="E194" s="42">
        <v>4</v>
      </c>
      <c r="F194" s="42">
        <v>3.1</v>
      </c>
      <c r="G194" s="42">
        <v>11.4</v>
      </c>
      <c r="H194" s="42">
        <v>9.4</v>
      </c>
      <c r="I194" s="42">
        <v>5.8</v>
      </c>
      <c r="J194" s="42">
        <v>5.5</v>
      </c>
      <c r="K194" s="42">
        <v>5.0999999999999996</v>
      </c>
      <c r="L194" s="42">
        <v>2.5</v>
      </c>
      <c r="M194" s="42">
        <v>11.3</v>
      </c>
      <c r="N194" s="42">
        <v>6.7</v>
      </c>
      <c r="O194" s="42">
        <v>6.5</v>
      </c>
      <c r="P194" s="43">
        <v>8.6</v>
      </c>
    </row>
    <row r="195" spans="1:16">
      <c r="A195" s="37">
        <v>194</v>
      </c>
      <c r="B195" s="44" t="s">
        <v>469</v>
      </c>
      <c r="C195" s="45">
        <v>27.4</v>
      </c>
      <c r="D195" s="45">
        <v>34.1</v>
      </c>
      <c r="E195" s="45">
        <v>44.4</v>
      </c>
      <c r="F195" s="45">
        <v>41.7</v>
      </c>
      <c r="G195" s="45">
        <v>33.6</v>
      </c>
      <c r="H195" s="45">
        <v>42.5</v>
      </c>
      <c r="I195" s="45">
        <v>46.8</v>
      </c>
      <c r="J195" s="45">
        <v>39.6</v>
      </c>
      <c r="K195" s="45">
        <v>30.2</v>
      </c>
      <c r="L195" s="45">
        <v>44.6</v>
      </c>
      <c r="M195" s="45">
        <v>18.7</v>
      </c>
      <c r="N195" s="45">
        <v>29.9</v>
      </c>
      <c r="O195" s="45">
        <v>38.1</v>
      </c>
      <c r="P195" s="43">
        <v>36.1</v>
      </c>
    </row>
    <row r="196" spans="1:16">
      <c r="A196" s="37">
        <v>195</v>
      </c>
      <c r="B196" s="46" t="s">
        <v>470</v>
      </c>
      <c r="C196" s="42">
        <v>2.7</v>
      </c>
      <c r="D196" s="42">
        <v>0.8</v>
      </c>
      <c r="E196" s="42">
        <v>2.5</v>
      </c>
      <c r="F196" s="42">
        <v>3.5</v>
      </c>
      <c r="G196" s="42">
        <v>1.4</v>
      </c>
      <c r="H196" s="42">
        <v>10.1</v>
      </c>
      <c r="I196" s="42">
        <v>1.7</v>
      </c>
      <c r="J196" s="42">
        <v>1.2</v>
      </c>
      <c r="K196" s="42">
        <v>1.6</v>
      </c>
      <c r="L196" s="42">
        <v>0.2</v>
      </c>
      <c r="M196" s="42">
        <v>1.8</v>
      </c>
      <c r="N196" s="42">
        <v>3.1</v>
      </c>
      <c r="O196" s="42">
        <v>3.4</v>
      </c>
      <c r="P196" s="43">
        <v>3.6</v>
      </c>
    </row>
    <row r="197" spans="1:16">
      <c r="A197" s="37">
        <v>196</v>
      </c>
      <c r="B197" s="56" t="s">
        <v>471</v>
      </c>
      <c r="C197" s="57"/>
      <c r="D197" s="57"/>
      <c r="E197" s="57"/>
      <c r="F197" s="57"/>
      <c r="G197" s="57"/>
      <c r="H197" s="57"/>
      <c r="I197" s="57"/>
      <c r="J197" s="57"/>
      <c r="K197" s="57"/>
      <c r="L197" s="57"/>
      <c r="M197" s="57"/>
      <c r="N197" s="57"/>
      <c r="O197" s="57"/>
      <c r="P197" s="58"/>
    </row>
    <row r="198" spans="1:16">
      <c r="A198" s="37">
        <v>197</v>
      </c>
      <c r="B198" s="40" t="s">
        <v>472</v>
      </c>
      <c r="C198" s="42">
        <v>41.9</v>
      </c>
      <c r="D198" s="42">
        <v>49.8</v>
      </c>
      <c r="E198" s="42">
        <v>55.4</v>
      </c>
      <c r="F198" s="42">
        <v>46.8</v>
      </c>
      <c r="G198" s="42">
        <v>40.5</v>
      </c>
      <c r="H198" s="42">
        <v>23.9</v>
      </c>
      <c r="I198" s="42">
        <v>40.299999999999997</v>
      </c>
      <c r="J198" s="42">
        <v>47.3</v>
      </c>
      <c r="K198" s="42">
        <v>51.8</v>
      </c>
      <c r="L198" s="42">
        <v>40.4</v>
      </c>
      <c r="M198" s="42">
        <v>50.1</v>
      </c>
      <c r="N198" s="42">
        <v>55.1</v>
      </c>
      <c r="O198" s="42">
        <v>53.6</v>
      </c>
      <c r="P198" s="43">
        <v>38.700000000000003</v>
      </c>
    </row>
    <row r="199" spans="1:16">
      <c r="A199" s="37">
        <v>198</v>
      </c>
      <c r="B199" s="47" t="s">
        <v>473</v>
      </c>
      <c r="C199" s="45">
        <v>35.700000000000003</v>
      </c>
      <c r="D199" s="45">
        <v>30.5</v>
      </c>
      <c r="E199" s="45">
        <v>25.4</v>
      </c>
      <c r="F199" s="45">
        <v>27.8</v>
      </c>
      <c r="G199" s="45">
        <v>21.1</v>
      </c>
      <c r="H199" s="45">
        <v>18.100000000000001</v>
      </c>
      <c r="I199" s="45">
        <v>26.4</v>
      </c>
      <c r="J199" s="45">
        <v>24.8</v>
      </c>
      <c r="K199" s="45">
        <v>30.6</v>
      </c>
      <c r="L199" s="45">
        <v>28.6</v>
      </c>
      <c r="M199" s="45">
        <v>47.3</v>
      </c>
      <c r="N199" s="45">
        <v>41</v>
      </c>
      <c r="O199" s="45">
        <v>40.5</v>
      </c>
      <c r="P199" s="43">
        <v>24.2</v>
      </c>
    </row>
    <row r="200" spans="1:16">
      <c r="A200" s="37">
        <v>199</v>
      </c>
      <c r="B200" s="52" t="s">
        <v>474</v>
      </c>
      <c r="C200" s="42">
        <v>33.5</v>
      </c>
      <c r="D200" s="42">
        <v>27.3</v>
      </c>
      <c r="E200" s="42">
        <v>22.3</v>
      </c>
      <c r="F200" s="42">
        <v>25.8</v>
      </c>
      <c r="G200" s="42">
        <v>17.399999999999999</v>
      </c>
      <c r="H200" s="42">
        <v>16.2</v>
      </c>
      <c r="I200" s="42">
        <v>22.5</v>
      </c>
      <c r="J200" s="42">
        <v>23.4</v>
      </c>
      <c r="K200" s="42">
        <v>23.9</v>
      </c>
      <c r="L200" s="42">
        <v>26.8</v>
      </c>
      <c r="M200" s="42">
        <v>44.5</v>
      </c>
      <c r="N200" s="42">
        <v>39.4</v>
      </c>
      <c r="O200" s="42">
        <v>33.5</v>
      </c>
      <c r="P200" s="43">
        <v>21.3</v>
      </c>
    </row>
    <row r="201" spans="1:16" ht="22.5">
      <c r="A201" s="37">
        <v>200</v>
      </c>
      <c r="B201" s="44" t="s">
        <v>540</v>
      </c>
      <c r="C201" s="45">
        <v>13.3</v>
      </c>
      <c r="D201" s="45">
        <v>14.3</v>
      </c>
      <c r="E201" s="45">
        <v>9.6999999999999993</v>
      </c>
      <c r="F201" s="45">
        <v>8.6999999999999993</v>
      </c>
      <c r="G201" s="45">
        <v>8.6</v>
      </c>
      <c r="H201" s="45">
        <v>6.7</v>
      </c>
      <c r="I201" s="45">
        <v>8.3000000000000007</v>
      </c>
      <c r="J201" s="45">
        <v>5.9</v>
      </c>
      <c r="K201" s="45">
        <v>9.6999999999999993</v>
      </c>
      <c r="L201" s="45">
        <v>6.3</v>
      </c>
      <c r="M201" s="45">
        <v>15.4</v>
      </c>
      <c r="N201" s="45">
        <v>18.3</v>
      </c>
      <c r="O201" s="45">
        <v>22.1</v>
      </c>
      <c r="P201" s="43">
        <v>9.4</v>
      </c>
    </row>
    <row r="202" spans="1:16">
      <c r="A202" s="37">
        <v>201</v>
      </c>
      <c r="B202" s="40" t="s">
        <v>475</v>
      </c>
      <c r="C202" s="42">
        <v>17.899999999999999</v>
      </c>
      <c r="D202" s="42">
        <v>17.5</v>
      </c>
      <c r="E202" s="42">
        <v>25.9</v>
      </c>
      <c r="F202" s="42">
        <v>20.2</v>
      </c>
      <c r="G202" s="42">
        <v>21.8</v>
      </c>
      <c r="H202" s="42">
        <v>18.600000000000001</v>
      </c>
      <c r="I202" s="42">
        <v>22.4</v>
      </c>
      <c r="J202" s="42">
        <v>18.8</v>
      </c>
      <c r="K202" s="42">
        <v>30.6</v>
      </c>
      <c r="L202" s="42">
        <v>21.8</v>
      </c>
      <c r="M202" s="42">
        <v>19.399999999999999</v>
      </c>
      <c r="N202" s="42">
        <v>25.9</v>
      </c>
      <c r="O202" s="42">
        <v>33.9</v>
      </c>
      <c r="P202" s="43">
        <v>20.100000000000001</v>
      </c>
    </row>
    <row r="203" spans="1:16">
      <c r="A203" s="37">
        <v>202</v>
      </c>
      <c r="B203" s="47" t="s">
        <v>476</v>
      </c>
      <c r="C203" s="45">
        <v>3.2</v>
      </c>
      <c r="D203" s="45">
        <v>2.4</v>
      </c>
      <c r="E203" s="45">
        <v>2.7</v>
      </c>
      <c r="F203" s="45">
        <v>3.8</v>
      </c>
      <c r="G203" s="45">
        <v>3.9</v>
      </c>
      <c r="H203" s="45">
        <v>3.9</v>
      </c>
      <c r="I203" s="45">
        <v>6.1</v>
      </c>
      <c r="J203" s="45">
        <v>4.5999999999999996</v>
      </c>
      <c r="K203" s="45">
        <v>5.7</v>
      </c>
      <c r="L203" s="45">
        <v>1.6</v>
      </c>
      <c r="M203" s="45">
        <v>4</v>
      </c>
      <c r="N203" s="45">
        <v>3.4</v>
      </c>
      <c r="O203" s="45">
        <v>7.6</v>
      </c>
      <c r="P203" s="43">
        <v>3.6</v>
      </c>
    </row>
    <row r="204" spans="1:16" ht="22.5">
      <c r="A204" s="37">
        <v>203</v>
      </c>
      <c r="B204" s="40" t="s">
        <v>477</v>
      </c>
      <c r="C204" s="42">
        <v>9.6</v>
      </c>
      <c r="D204" s="42">
        <v>9</v>
      </c>
      <c r="E204" s="42">
        <v>9.3000000000000007</v>
      </c>
      <c r="F204" s="42">
        <v>8.8000000000000007</v>
      </c>
      <c r="G204" s="42">
        <v>9.3000000000000007</v>
      </c>
      <c r="H204" s="42">
        <v>11.1</v>
      </c>
      <c r="I204" s="42">
        <v>14.4</v>
      </c>
      <c r="J204" s="42">
        <v>8.1</v>
      </c>
      <c r="K204" s="42">
        <v>8.9</v>
      </c>
      <c r="L204" s="42">
        <v>13.9</v>
      </c>
      <c r="M204" s="42">
        <v>6.3</v>
      </c>
      <c r="N204" s="42">
        <v>8.9</v>
      </c>
      <c r="O204" s="42">
        <v>15</v>
      </c>
      <c r="P204" s="43">
        <v>9.9</v>
      </c>
    </row>
    <row r="205" spans="1:16" ht="22.5">
      <c r="A205" s="37">
        <v>204</v>
      </c>
      <c r="B205" s="47" t="s">
        <v>544</v>
      </c>
      <c r="C205" s="45">
        <v>5.2</v>
      </c>
      <c r="D205" s="45">
        <v>6.4</v>
      </c>
      <c r="E205" s="45">
        <v>3.9</v>
      </c>
      <c r="F205" s="45">
        <v>6</v>
      </c>
      <c r="G205" s="45">
        <v>7.8</v>
      </c>
      <c r="H205" s="45">
        <v>3.8</v>
      </c>
      <c r="I205" s="45">
        <v>5</v>
      </c>
      <c r="J205" s="45">
        <v>7</v>
      </c>
      <c r="K205" s="45">
        <v>11.8</v>
      </c>
      <c r="L205" s="45">
        <v>7</v>
      </c>
      <c r="M205" s="45">
        <v>12.8</v>
      </c>
      <c r="N205" s="45">
        <v>4.0999999999999996</v>
      </c>
      <c r="O205" s="45">
        <v>6.6</v>
      </c>
      <c r="P205" s="43">
        <v>6.1</v>
      </c>
    </row>
    <row r="206" spans="1:16" ht="22.5">
      <c r="A206" s="37">
        <v>205</v>
      </c>
      <c r="B206" s="56" t="s">
        <v>478</v>
      </c>
      <c r="C206" s="57"/>
      <c r="D206" s="57"/>
      <c r="E206" s="57"/>
      <c r="F206" s="57"/>
      <c r="G206" s="57"/>
      <c r="H206" s="57"/>
      <c r="I206" s="57"/>
      <c r="J206" s="57"/>
      <c r="K206" s="57"/>
      <c r="L206" s="57"/>
      <c r="M206" s="57"/>
      <c r="N206" s="57"/>
      <c r="O206" s="57"/>
      <c r="P206" s="58"/>
    </row>
    <row r="207" spans="1:16">
      <c r="A207" s="37">
        <v>206</v>
      </c>
      <c r="B207" s="47" t="s">
        <v>479</v>
      </c>
      <c r="C207" s="45">
        <v>42.6</v>
      </c>
      <c r="D207" s="45">
        <v>34.700000000000003</v>
      </c>
      <c r="E207" s="45">
        <v>28.5</v>
      </c>
      <c r="F207" s="45">
        <v>31.1</v>
      </c>
      <c r="G207" s="45">
        <v>35.700000000000003</v>
      </c>
      <c r="H207" s="45">
        <v>25</v>
      </c>
      <c r="I207" s="45">
        <v>27.5</v>
      </c>
      <c r="J207" s="45">
        <v>31.9</v>
      </c>
      <c r="K207" s="45">
        <v>34.299999999999997</v>
      </c>
      <c r="L207" s="45">
        <v>31.5</v>
      </c>
      <c r="M207" s="45">
        <v>46.6</v>
      </c>
      <c r="N207" s="45">
        <v>35.5</v>
      </c>
      <c r="O207" s="45">
        <v>43.6</v>
      </c>
      <c r="P207" s="43">
        <v>33.200000000000003</v>
      </c>
    </row>
    <row r="208" spans="1:16" ht="33.75">
      <c r="A208" s="37">
        <v>207</v>
      </c>
      <c r="B208" s="40" t="s">
        <v>480</v>
      </c>
      <c r="C208" s="42">
        <v>41</v>
      </c>
      <c r="D208" s="42">
        <v>43.3</v>
      </c>
      <c r="E208" s="42">
        <v>32.9</v>
      </c>
      <c r="F208" s="42">
        <v>36.1</v>
      </c>
      <c r="G208" s="42">
        <v>36.299999999999997</v>
      </c>
      <c r="H208" s="42">
        <v>34.4</v>
      </c>
      <c r="I208" s="42">
        <v>40.799999999999997</v>
      </c>
      <c r="J208" s="42">
        <v>37.4</v>
      </c>
      <c r="K208" s="42">
        <v>46.4</v>
      </c>
      <c r="L208" s="42">
        <v>50.9</v>
      </c>
      <c r="M208" s="42">
        <v>34.700000000000003</v>
      </c>
      <c r="N208" s="42">
        <v>44.9</v>
      </c>
      <c r="O208" s="42">
        <v>39.700000000000003</v>
      </c>
      <c r="P208" s="43">
        <v>37.5</v>
      </c>
    </row>
    <row r="209" spans="1:16">
      <c r="A209" s="37">
        <v>208</v>
      </c>
      <c r="B209" s="47" t="s">
        <v>481</v>
      </c>
      <c r="C209" s="45">
        <v>59.4</v>
      </c>
      <c r="D209" s="45">
        <v>54.5</v>
      </c>
      <c r="E209" s="45">
        <v>58.1</v>
      </c>
      <c r="F209" s="45">
        <v>56.6</v>
      </c>
      <c r="G209" s="45">
        <v>53.6</v>
      </c>
      <c r="H209" s="45">
        <v>48.9</v>
      </c>
      <c r="I209" s="45">
        <v>64.099999999999994</v>
      </c>
      <c r="J209" s="45">
        <v>49.1</v>
      </c>
      <c r="K209" s="45">
        <v>60.9</v>
      </c>
      <c r="L209" s="45">
        <v>58.7</v>
      </c>
      <c r="M209" s="45">
        <v>57.9</v>
      </c>
      <c r="N209" s="45">
        <v>59.8</v>
      </c>
      <c r="O209" s="45">
        <v>69.099999999999994</v>
      </c>
      <c r="P209" s="43">
        <v>53.9</v>
      </c>
    </row>
    <row r="210" spans="1:16" ht="22.5">
      <c r="A210" s="37">
        <v>209</v>
      </c>
      <c r="B210" s="40" t="s">
        <v>482</v>
      </c>
      <c r="C210" s="42">
        <v>68.8</v>
      </c>
      <c r="D210" s="42">
        <v>66.3</v>
      </c>
      <c r="E210" s="42">
        <v>60.8</v>
      </c>
      <c r="F210" s="42">
        <v>66.599999999999994</v>
      </c>
      <c r="G210" s="42">
        <v>64</v>
      </c>
      <c r="H210" s="42">
        <v>59.5</v>
      </c>
      <c r="I210" s="42">
        <v>64.5</v>
      </c>
      <c r="J210" s="42">
        <v>65.5</v>
      </c>
      <c r="K210" s="42">
        <v>62.1</v>
      </c>
      <c r="L210" s="42">
        <v>64.599999999999994</v>
      </c>
      <c r="M210" s="42">
        <v>67.099999999999994</v>
      </c>
      <c r="N210" s="42">
        <v>71.400000000000006</v>
      </c>
      <c r="O210" s="42">
        <v>68.3</v>
      </c>
      <c r="P210" s="43">
        <v>63.9</v>
      </c>
    </row>
    <row r="211" spans="1:16">
      <c r="A211" s="37">
        <v>210</v>
      </c>
      <c r="B211" s="47" t="s">
        <v>483</v>
      </c>
      <c r="C211" s="45">
        <v>52.6</v>
      </c>
      <c r="D211" s="45">
        <v>54.6</v>
      </c>
      <c r="E211" s="45">
        <v>52</v>
      </c>
      <c r="F211" s="45">
        <v>61.1</v>
      </c>
      <c r="G211" s="45">
        <v>54.3</v>
      </c>
      <c r="H211" s="45">
        <v>53.7</v>
      </c>
      <c r="I211" s="45">
        <v>50.7</v>
      </c>
      <c r="J211" s="45">
        <v>60.7</v>
      </c>
      <c r="K211" s="45">
        <v>64.2</v>
      </c>
      <c r="L211" s="45">
        <v>54.6</v>
      </c>
      <c r="M211" s="45">
        <v>51.1</v>
      </c>
      <c r="N211" s="45">
        <v>52.5</v>
      </c>
      <c r="O211" s="45">
        <v>61.9</v>
      </c>
      <c r="P211" s="43">
        <v>54.3</v>
      </c>
    </row>
    <row r="212" spans="1:16">
      <c r="A212" s="37">
        <v>211</v>
      </c>
      <c r="B212" s="40" t="s">
        <v>484</v>
      </c>
      <c r="C212" s="42">
        <v>33.6</v>
      </c>
      <c r="D212" s="42">
        <v>37.9</v>
      </c>
      <c r="E212" s="42">
        <v>33.1</v>
      </c>
      <c r="F212" s="42">
        <v>30.4</v>
      </c>
      <c r="G212" s="42">
        <v>28.5</v>
      </c>
      <c r="H212" s="42">
        <v>18.899999999999999</v>
      </c>
      <c r="I212" s="42">
        <v>30.3</v>
      </c>
      <c r="J212" s="42">
        <v>33.4</v>
      </c>
      <c r="K212" s="42">
        <v>28.4</v>
      </c>
      <c r="L212" s="42">
        <v>34.4</v>
      </c>
      <c r="M212" s="42">
        <v>40.5</v>
      </c>
      <c r="N212" s="42">
        <v>44.1</v>
      </c>
      <c r="O212" s="42">
        <v>37.1</v>
      </c>
      <c r="P212" s="43">
        <v>28.5</v>
      </c>
    </row>
    <row r="213" spans="1:16">
      <c r="A213" s="37">
        <v>212</v>
      </c>
      <c r="B213" s="47" t="s">
        <v>193</v>
      </c>
      <c r="C213" s="45">
        <v>14.3</v>
      </c>
      <c r="D213" s="45">
        <v>5.9</v>
      </c>
      <c r="E213" s="45">
        <v>2.9</v>
      </c>
      <c r="F213" s="45">
        <v>5.6</v>
      </c>
      <c r="G213" s="45">
        <v>8.1999999999999993</v>
      </c>
      <c r="H213" s="45">
        <v>9.1999999999999993</v>
      </c>
      <c r="I213" s="45">
        <v>5.7</v>
      </c>
      <c r="J213" s="45">
        <v>6</v>
      </c>
      <c r="K213" s="45">
        <v>1.5</v>
      </c>
      <c r="L213" s="45">
        <v>2.6</v>
      </c>
      <c r="M213" s="45">
        <v>5.5</v>
      </c>
      <c r="N213" s="45">
        <v>6.2</v>
      </c>
      <c r="O213" s="45">
        <v>3.9</v>
      </c>
      <c r="P213" s="43">
        <v>8.5</v>
      </c>
    </row>
    <row r="214" spans="1:16">
      <c r="A214" s="37">
        <v>213</v>
      </c>
      <c r="B214" s="40" t="s">
        <v>485</v>
      </c>
      <c r="C214" s="42">
        <v>34.4</v>
      </c>
      <c r="D214" s="42">
        <v>35.9</v>
      </c>
      <c r="E214" s="42">
        <v>27.2</v>
      </c>
      <c r="F214" s="42">
        <v>32.6</v>
      </c>
      <c r="G214" s="42">
        <v>31.7</v>
      </c>
      <c r="H214" s="42">
        <v>16.600000000000001</v>
      </c>
      <c r="I214" s="42">
        <v>20.5</v>
      </c>
      <c r="J214" s="42">
        <v>22</v>
      </c>
      <c r="K214" s="42">
        <v>22.3</v>
      </c>
      <c r="L214" s="42">
        <v>27.1</v>
      </c>
      <c r="M214" s="42">
        <v>46.8</v>
      </c>
      <c r="N214" s="42">
        <v>28.7</v>
      </c>
      <c r="O214" s="42">
        <v>16.100000000000001</v>
      </c>
      <c r="P214" s="43">
        <v>28.2</v>
      </c>
    </row>
    <row r="215" spans="1:16" ht="22.5">
      <c r="A215" s="37">
        <v>214</v>
      </c>
      <c r="B215" s="56" t="s">
        <v>486</v>
      </c>
      <c r="C215" s="57"/>
      <c r="D215" s="57"/>
      <c r="E215" s="57"/>
      <c r="F215" s="57"/>
      <c r="G215" s="57"/>
      <c r="H215" s="57"/>
      <c r="I215" s="57"/>
      <c r="J215" s="57"/>
      <c r="K215" s="57"/>
      <c r="L215" s="57"/>
      <c r="M215" s="57"/>
      <c r="N215" s="57"/>
      <c r="O215" s="57"/>
      <c r="P215" s="58"/>
    </row>
    <row r="216" spans="1:16">
      <c r="A216" s="37">
        <v>215</v>
      </c>
      <c r="B216" s="40" t="s">
        <v>487</v>
      </c>
      <c r="C216" s="42">
        <v>31.8</v>
      </c>
      <c r="D216" s="42">
        <v>31.6</v>
      </c>
      <c r="E216" s="42">
        <v>26.4</v>
      </c>
      <c r="F216" s="42">
        <v>27.4</v>
      </c>
      <c r="G216" s="42">
        <v>29.4</v>
      </c>
      <c r="H216" s="42">
        <v>22.1</v>
      </c>
      <c r="I216" s="42">
        <v>17.100000000000001</v>
      </c>
      <c r="J216" s="42">
        <v>23.1</v>
      </c>
      <c r="K216" s="42">
        <v>17.7</v>
      </c>
      <c r="L216" s="42">
        <v>18.600000000000001</v>
      </c>
      <c r="M216" s="42">
        <v>24.8</v>
      </c>
      <c r="N216" s="42">
        <v>25.8</v>
      </c>
      <c r="O216" s="42">
        <v>13.3</v>
      </c>
      <c r="P216" s="43">
        <v>27.4</v>
      </c>
    </row>
    <row r="217" spans="1:16">
      <c r="A217" s="37">
        <v>216</v>
      </c>
      <c r="B217" s="47" t="s">
        <v>488</v>
      </c>
      <c r="C217" s="45">
        <v>23.9</v>
      </c>
      <c r="D217" s="45">
        <v>14.7</v>
      </c>
      <c r="E217" s="45">
        <v>9.1999999999999993</v>
      </c>
      <c r="F217" s="45">
        <v>7.9</v>
      </c>
      <c r="G217" s="45">
        <v>16.2</v>
      </c>
      <c r="H217" s="45">
        <v>5.5</v>
      </c>
      <c r="I217" s="45">
        <v>8</v>
      </c>
      <c r="J217" s="45">
        <v>12.5</v>
      </c>
      <c r="K217" s="45">
        <v>7.7</v>
      </c>
      <c r="L217" s="45">
        <v>3.7</v>
      </c>
      <c r="M217" s="45">
        <v>8.9</v>
      </c>
      <c r="N217" s="45">
        <v>10.6</v>
      </c>
      <c r="O217" s="45">
        <v>6.3</v>
      </c>
      <c r="P217" s="43">
        <v>13.5</v>
      </c>
    </row>
    <row r="218" spans="1:16">
      <c r="A218" s="37">
        <v>217</v>
      </c>
      <c r="B218" s="40" t="s">
        <v>489</v>
      </c>
      <c r="C218" s="42">
        <v>24.7</v>
      </c>
      <c r="D218" s="42">
        <v>20.6</v>
      </c>
      <c r="E218" s="42">
        <v>16.8</v>
      </c>
      <c r="F218" s="42">
        <v>26.5</v>
      </c>
      <c r="G218" s="42">
        <v>15</v>
      </c>
      <c r="H218" s="42">
        <v>11.9</v>
      </c>
      <c r="I218" s="42">
        <v>13.6</v>
      </c>
      <c r="J218" s="42">
        <v>17</v>
      </c>
      <c r="K218" s="42">
        <v>12.8</v>
      </c>
      <c r="L218" s="42">
        <v>16.600000000000001</v>
      </c>
      <c r="M218" s="42">
        <v>22.6</v>
      </c>
      <c r="N218" s="42">
        <v>17</v>
      </c>
      <c r="O218" s="42">
        <v>19.600000000000001</v>
      </c>
      <c r="P218" s="43">
        <v>16.7</v>
      </c>
    </row>
    <row r="219" spans="1:16">
      <c r="A219" s="37">
        <v>218</v>
      </c>
      <c r="B219" s="47" t="s">
        <v>490</v>
      </c>
      <c r="C219" s="45">
        <v>56.6</v>
      </c>
      <c r="D219" s="45">
        <v>45.5</v>
      </c>
      <c r="E219" s="45">
        <v>50.1</v>
      </c>
      <c r="F219" s="45">
        <v>54.4</v>
      </c>
      <c r="G219" s="45">
        <v>53.5</v>
      </c>
      <c r="H219" s="45">
        <v>57.1</v>
      </c>
      <c r="I219" s="45">
        <v>52</v>
      </c>
      <c r="J219" s="45">
        <v>48.4</v>
      </c>
      <c r="K219" s="45">
        <v>53.8</v>
      </c>
      <c r="L219" s="45">
        <v>49.8</v>
      </c>
      <c r="M219" s="45">
        <v>65.7</v>
      </c>
      <c r="N219" s="45">
        <v>63.5</v>
      </c>
      <c r="O219" s="45">
        <v>82.5</v>
      </c>
      <c r="P219" s="43">
        <v>53.6</v>
      </c>
    </row>
    <row r="220" spans="1:16">
      <c r="A220" s="37">
        <v>219</v>
      </c>
      <c r="B220" s="56" t="s">
        <v>491</v>
      </c>
      <c r="C220" s="57"/>
      <c r="D220" s="57"/>
      <c r="E220" s="57"/>
      <c r="F220" s="57"/>
      <c r="G220" s="57"/>
      <c r="H220" s="57"/>
      <c r="I220" s="57"/>
      <c r="J220" s="57"/>
      <c r="K220" s="57"/>
      <c r="L220" s="57"/>
      <c r="M220" s="57"/>
      <c r="N220" s="57"/>
      <c r="O220" s="57"/>
      <c r="P220" s="58"/>
    </row>
    <row r="221" spans="1:16">
      <c r="A221" s="37">
        <v>220</v>
      </c>
      <c r="B221" s="47" t="s">
        <v>492</v>
      </c>
      <c r="C221" s="45">
        <v>25.5</v>
      </c>
      <c r="D221" s="45">
        <v>24.9</v>
      </c>
      <c r="E221" s="45">
        <v>28.1</v>
      </c>
      <c r="F221" s="45">
        <v>24.6</v>
      </c>
      <c r="G221" s="45">
        <v>22.2</v>
      </c>
      <c r="H221" s="45">
        <v>20.9</v>
      </c>
      <c r="I221" s="45">
        <v>23.6</v>
      </c>
      <c r="J221" s="45">
        <v>27.2</v>
      </c>
      <c r="K221" s="45">
        <v>32.700000000000003</v>
      </c>
      <c r="L221" s="45">
        <v>19</v>
      </c>
      <c r="M221" s="45">
        <v>7</v>
      </c>
      <c r="N221" s="45">
        <v>27.5</v>
      </c>
      <c r="O221" s="45">
        <v>52.1</v>
      </c>
      <c r="P221" s="43">
        <v>23.1</v>
      </c>
    </row>
    <row r="222" spans="1:16">
      <c r="A222" s="37">
        <v>221</v>
      </c>
      <c r="B222" s="46" t="s">
        <v>493</v>
      </c>
      <c r="C222" s="42">
        <v>10.1</v>
      </c>
      <c r="D222" s="42">
        <v>9.1999999999999993</v>
      </c>
      <c r="E222" s="42">
        <v>12.4</v>
      </c>
      <c r="F222" s="42">
        <v>12</v>
      </c>
      <c r="G222" s="42">
        <v>9.9</v>
      </c>
      <c r="H222" s="42">
        <v>13.6</v>
      </c>
      <c r="I222" s="42">
        <v>9.4</v>
      </c>
      <c r="J222" s="42">
        <v>7.7</v>
      </c>
      <c r="K222" s="42">
        <v>18.399999999999999</v>
      </c>
      <c r="L222" s="42">
        <v>4.5999999999999996</v>
      </c>
      <c r="M222" s="42">
        <v>1.9</v>
      </c>
      <c r="N222" s="42">
        <v>6.3</v>
      </c>
      <c r="O222" s="42">
        <v>14.3</v>
      </c>
      <c r="P222" s="43">
        <v>10.9</v>
      </c>
    </row>
    <row r="223" spans="1:16">
      <c r="A223" s="37">
        <v>222</v>
      </c>
      <c r="B223" s="44" t="s">
        <v>494</v>
      </c>
      <c r="C223" s="45">
        <v>22</v>
      </c>
      <c r="D223" s="45">
        <v>20.9</v>
      </c>
      <c r="E223" s="45">
        <v>18</v>
      </c>
      <c r="F223" s="45">
        <v>16.7</v>
      </c>
      <c r="G223" s="45">
        <v>19.2</v>
      </c>
      <c r="H223" s="45">
        <v>14.4</v>
      </c>
      <c r="I223" s="45">
        <v>15.7</v>
      </c>
      <c r="J223" s="45">
        <v>22.3</v>
      </c>
      <c r="K223" s="45">
        <v>24.1</v>
      </c>
      <c r="L223" s="45">
        <v>19</v>
      </c>
      <c r="M223" s="45">
        <v>7</v>
      </c>
      <c r="N223" s="45">
        <v>25.8</v>
      </c>
      <c r="O223" s="45">
        <v>52.1</v>
      </c>
      <c r="P223" s="43">
        <v>18.5</v>
      </c>
    </row>
    <row r="224" spans="1:16" ht="22.5">
      <c r="A224" s="37">
        <v>223</v>
      </c>
      <c r="B224" s="40" t="s">
        <v>495</v>
      </c>
      <c r="C224" s="42">
        <v>25.3</v>
      </c>
      <c r="D224" s="42">
        <v>22.4</v>
      </c>
      <c r="E224" s="42">
        <v>27.9</v>
      </c>
      <c r="F224" s="42">
        <v>28.3</v>
      </c>
      <c r="G224" s="42">
        <v>18.8</v>
      </c>
      <c r="H224" s="42">
        <v>18.899999999999999</v>
      </c>
      <c r="I224" s="42">
        <v>15.7</v>
      </c>
      <c r="J224" s="42">
        <v>18.399999999999999</v>
      </c>
      <c r="K224" s="42">
        <v>25.4</v>
      </c>
      <c r="L224" s="42">
        <v>13.3</v>
      </c>
      <c r="M224" s="42">
        <v>29.8</v>
      </c>
      <c r="N224" s="42">
        <v>24.6</v>
      </c>
      <c r="O224" s="42">
        <v>18.7</v>
      </c>
      <c r="P224" s="43">
        <v>20.5</v>
      </c>
    </row>
    <row r="225" spans="1:16" ht="22.5">
      <c r="A225" s="37">
        <v>224</v>
      </c>
      <c r="B225" s="47" t="s">
        <v>496</v>
      </c>
      <c r="C225" s="45">
        <v>22</v>
      </c>
      <c r="D225" s="45">
        <v>15.8</v>
      </c>
      <c r="E225" s="45">
        <v>31.6</v>
      </c>
      <c r="F225" s="45">
        <v>24</v>
      </c>
      <c r="G225" s="45">
        <v>16.899999999999999</v>
      </c>
      <c r="H225" s="45">
        <v>34.1</v>
      </c>
      <c r="I225" s="45">
        <v>22.2</v>
      </c>
      <c r="J225" s="45">
        <v>21.3</v>
      </c>
      <c r="K225" s="45">
        <v>33.299999999999997</v>
      </c>
      <c r="L225" s="45">
        <v>17.600000000000001</v>
      </c>
      <c r="M225" s="45">
        <v>20.5</v>
      </c>
      <c r="N225" s="45">
        <v>31.1</v>
      </c>
      <c r="O225" s="45">
        <v>30.6</v>
      </c>
      <c r="P225" s="43">
        <v>22.9</v>
      </c>
    </row>
    <row r="226" spans="1:16">
      <c r="A226" s="37">
        <v>225</v>
      </c>
      <c r="B226" s="56" t="s">
        <v>497</v>
      </c>
      <c r="C226" s="57"/>
      <c r="D226" s="57"/>
      <c r="E226" s="57"/>
      <c r="F226" s="57"/>
      <c r="G226" s="57"/>
      <c r="H226" s="57"/>
      <c r="I226" s="57"/>
      <c r="J226" s="57"/>
      <c r="K226" s="57"/>
      <c r="L226" s="57"/>
      <c r="M226" s="57"/>
      <c r="N226" s="57"/>
      <c r="O226" s="57"/>
      <c r="P226" s="58"/>
    </row>
    <row r="227" spans="1:16">
      <c r="A227" s="37">
        <v>226</v>
      </c>
      <c r="B227" s="47" t="s">
        <v>498</v>
      </c>
      <c r="C227" s="45"/>
      <c r="D227" s="45"/>
      <c r="E227" s="45"/>
      <c r="F227" s="45"/>
      <c r="G227" s="45"/>
      <c r="H227" s="45"/>
      <c r="I227" s="45"/>
      <c r="J227" s="45"/>
      <c r="K227" s="45"/>
      <c r="L227" s="45"/>
      <c r="M227" s="45"/>
      <c r="N227" s="45"/>
      <c r="O227" s="45"/>
      <c r="P227" s="53"/>
    </row>
    <row r="228" spans="1:16">
      <c r="A228" s="37">
        <v>227</v>
      </c>
      <c r="B228" s="46" t="s">
        <v>499</v>
      </c>
      <c r="C228" s="42">
        <v>77.900000000000006</v>
      </c>
      <c r="D228" s="42">
        <v>74.599999999999994</v>
      </c>
      <c r="E228" s="42">
        <v>66.5</v>
      </c>
      <c r="F228" s="42">
        <v>63.4</v>
      </c>
      <c r="G228" s="42">
        <v>69.5</v>
      </c>
      <c r="H228" s="42">
        <v>66.900000000000006</v>
      </c>
      <c r="I228" s="42">
        <v>33.5</v>
      </c>
      <c r="J228" s="42">
        <v>45.2</v>
      </c>
      <c r="K228" s="42">
        <v>34.1</v>
      </c>
      <c r="L228" s="42">
        <v>63.7</v>
      </c>
      <c r="M228" s="42">
        <v>63.4</v>
      </c>
      <c r="N228" s="42">
        <v>71.8</v>
      </c>
      <c r="O228" s="42">
        <v>76</v>
      </c>
      <c r="P228" s="43">
        <v>68.5</v>
      </c>
    </row>
    <row r="229" spans="1:16">
      <c r="A229" s="37">
        <v>228</v>
      </c>
      <c r="B229" s="44" t="s">
        <v>500</v>
      </c>
      <c r="C229" s="45">
        <v>7.1</v>
      </c>
      <c r="D229" s="45">
        <v>6.3</v>
      </c>
      <c r="E229" s="45">
        <v>7.2</v>
      </c>
      <c r="F229" s="45">
        <v>14.3</v>
      </c>
      <c r="G229" s="45">
        <v>8.9</v>
      </c>
      <c r="H229" s="45">
        <v>10.199999999999999</v>
      </c>
      <c r="I229" s="45">
        <v>46.3</v>
      </c>
      <c r="J229" s="45">
        <v>40.200000000000003</v>
      </c>
      <c r="K229" s="45">
        <v>55.6</v>
      </c>
      <c r="L229" s="45">
        <v>13.4</v>
      </c>
      <c r="M229" s="45">
        <v>18.5</v>
      </c>
      <c r="N229" s="45">
        <v>0.1</v>
      </c>
      <c r="O229" s="45">
        <v>2.2999999999999998</v>
      </c>
      <c r="P229" s="43">
        <v>10.8</v>
      </c>
    </row>
    <row r="230" spans="1:16">
      <c r="A230" s="37">
        <v>229</v>
      </c>
      <c r="B230" s="46" t="s">
        <v>501</v>
      </c>
      <c r="C230" s="42">
        <v>12.1</v>
      </c>
      <c r="D230" s="42">
        <v>17.600000000000001</v>
      </c>
      <c r="E230" s="42">
        <v>24.4</v>
      </c>
      <c r="F230" s="42">
        <v>19.5</v>
      </c>
      <c r="G230" s="42">
        <v>19.8</v>
      </c>
      <c r="H230" s="42">
        <v>21.6</v>
      </c>
      <c r="I230" s="42">
        <v>18.399999999999999</v>
      </c>
      <c r="J230" s="42">
        <v>12.4</v>
      </c>
      <c r="K230" s="42">
        <v>9.9</v>
      </c>
      <c r="L230" s="42">
        <v>17</v>
      </c>
      <c r="M230" s="42">
        <v>9.6</v>
      </c>
      <c r="N230" s="42">
        <v>17.7</v>
      </c>
      <c r="O230" s="42">
        <v>7.3</v>
      </c>
      <c r="P230" s="43">
        <v>18.8</v>
      </c>
    </row>
    <row r="231" spans="1:16" ht="22.5">
      <c r="A231" s="37">
        <v>230</v>
      </c>
      <c r="B231" s="47" t="s">
        <v>502</v>
      </c>
      <c r="C231" s="45">
        <v>3.2</v>
      </c>
      <c r="D231" s="45">
        <v>1.2</v>
      </c>
      <c r="E231" s="45">
        <v>1.4</v>
      </c>
      <c r="F231" s="45">
        <v>2.4</v>
      </c>
      <c r="G231" s="45">
        <v>2.7</v>
      </c>
      <c r="H231" s="45">
        <v>1.6</v>
      </c>
      <c r="I231" s="45">
        <v>6.2</v>
      </c>
      <c r="J231" s="45">
        <v>4.4000000000000004</v>
      </c>
      <c r="K231" s="45">
        <v>1.1000000000000001</v>
      </c>
      <c r="L231" s="45">
        <v>11.6</v>
      </c>
      <c r="M231" s="45">
        <v>4.3</v>
      </c>
      <c r="N231" s="45">
        <v>10.6</v>
      </c>
      <c r="O231" s="45">
        <v>29.6</v>
      </c>
      <c r="P231" s="43">
        <v>2.6</v>
      </c>
    </row>
    <row r="232" spans="1:16" ht="22.5">
      <c r="A232" s="37">
        <v>231</v>
      </c>
      <c r="B232" s="40" t="s">
        <v>503</v>
      </c>
      <c r="C232" s="42">
        <v>18.600000000000001</v>
      </c>
      <c r="D232" s="42">
        <v>12.8</v>
      </c>
      <c r="E232" s="42">
        <v>9.9</v>
      </c>
      <c r="F232" s="42">
        <v>10.8</v>
      </c>
      <c r="G232" s="42">
        <v>13.3</v>
      </c>
      <c r="H232" s="42">
        <v>11.3</v>
      </c>
      <c r="I232" s="42">
        <v>12.9</v>
      </c>
      <c r="J232" s="42">
        <v>10.7</v>
      </c>
      <c r="K232" s="42">
        <v>11.4</v>
      </c>
      <c r="L232" s="42">
        <v>9.1</v>
      </c>
      <c r="M232" s="42">
        <v>21.4</v>
      </c>
      <c r="N232" s="42">
        <v>12.5</v>
      </c>
      <c r="O232" s="42">
        <v>1.1000000000000001</v>
      </c>
      <c r="P232" s="43">
        <v>13.1</v>
      </c>
    </row>
    <row r="233" spans="1:16" ht="22.5">
      <c r="A233" s="37">
        <v>232</v>
      </c>
      <c r="B233" s="44" t="s">
        <v>504</v>
      </c>
      <c r="C233" s="45">
        <v>9.6</v>
      </c>
      <c r="D233" s="45">
        <v>2.5</v>
      </c>
      <c r="E233" s="45">
        <v>2.7</v>
      </c>
      <c r="F233" s="45">
        <v>2.5</v>
      </c>
      <c r="G233" s="45">
        <v>3.4</v>
      </c>
      <c r="H233" s="45">
        <v>2.9</v>
      </c>
      <c r="I233" s="45">
        <v>3.6</v>
      </c>
      <c r="J233" s="45">
        <v>5.4</v>
      </c>
      <c r="K233" s="45">
        <v>4.4000000000000004</v>
      </c>
      <c r="L233" s="45">
        <v>3.1</v>
      </c>
      <c r="M233" s="45">
        <v>5.8</v>
      </c>
      <c r="N233" s="45">
        <v>3.2</v>
      </c>
      <c r="O233" s="45">
        <v>0.8</v>
      </c>
      <c r="P233" s="43">
        <v>4</v>
      </c>
    </row>
    <row r="234" spans="1:16">
      <c r="A234" s="37">
        <v>233</v>
      </c>
      <c r="B234" s="51" t="s">
        <v>505</v>
      </c>
      <c r="C234" s="42">
        <v>6.7</v>
      </c>
      <c r="D234" s="42">
        <v>0.1</v>
      </c>
      <c r="E234" s="42">
        <v>0</v>
      </c>
      <c r="F234" s="42">
        <v>0</v>
      </c>
      <c r="G234" s="42">
        <v>0.5</v>
      </c>
      <c r="H234" s="42">
        <v>0.1</v>
      </c>
      <c r="I234" s="42">
        <v>0.8</v>
      </c>
      <c r="J234" s="42">
        <v>3.5</v>
      </c>
      <c r="K234" s="42">
        <v>3.8</v>
      </c>
      <c r="L234" s="42">
        <v>0.7</v>
      </c>
      <c r="M234" s="42">
        <v>0.4</v>
      </c>
      <c r="N234" s="42">
        <v>0</v>
      </c>
      <c r="O234" s="42">
        <v>0</v>
      </c>
      <c r="P234" s="43">
        <v>1.2</v>
      </c>
    </row>
    <row r="235" spans="1:16">
      <c r="A235" s="37">
        <v>234</v>
      </c>
      <c r="B235" s="48" t="s">
        <v>506</v>
      </c>
      <c r="C235" s="45">
        <v>3.3</v>
      </c>
      <c r="D235" s="45">
        <v>1.7</v>
      </c>
      <c r="E235" s="45">
        <v>2.7</v>
      </c>
      <c r="F235" s="45">
        <v>2.2000000000000002</v>
      </c>
      <c r="G235" s="45">
        <v>3</v>
      </c>
      <c r="H235" s="45">
        <v>2.4</v>
      </c>
      <c r="I235" s="45">
        <v>2.1</v>
      </c>
      <c r="J235" s="45">
        <v>2</v>
      </c>
      <c r="K235" s="45">
        <v>0.3</v>
      </c>
      <c r="L235" s="45">
        <v>2.1</v>
      </c>
      <c r="M235" s="45">
        <v>3.2</v>
      </c>
      <c r="N235" s="45">
        <v>1.9</v>
      </c>
      <c r="O235" s="45">
        <v>0.7</v>
      </c>
      <c r="P235" s="43">
        <v>2.6</v>
      </c>
    </row>
    <row r="236" spans="1:16">
      <c r="A236" s="37">
        <v>235</v>
      </c>
      <c r="B236" s="51" t="s">
        <v>507</v>
      </c>
      <c r="C236" s="42">
        <v>1</v>
      </c>
      <c r="D236" s="42">
        <v>0.8</v>
      </c>
      <c r="E236" s="42">
        <v>0</v>
      </c>
      <c r="F236" s="42">
        <v>0.4</v>
      </c>
      <c r="G236" s="42">
        <v>0.9</v>
      </c>
      <c r="H236" s="42">
        <v>0.7</v>
      </c>
      <c r="I236" s="42">
        <v>1.7</v>
      </c>
      <c r="J236" s="42">
        <v>0.7</v>
      </c>
      <c r="K236" s="42">
        <v>0.6</v>
      </c>
      <c r="L236" s="42">
        <v>1.5</v>
      </c>
      <c r="M236" s="42">
        <v>0.9</v>
      </c>
      <c r="N236" s="42">
        <v>1.4</v>
      </c>
      <c r="O236" s="42">
        <v>0.1</v>
      </c>
      <c r="P236" s="43">
        <v>0.8</v>
      </c>
    </row>
    <row r="237" spans="1:16">
      <c r="A237" s="37">
        <v>236</v>
      </c>
      <c r="B237" s="48" t="s">
        <v>508</v>
      </c>
      <c r="C237" s="45">
        <v>0.2</v>
      </c>
      <c r="D237" s="45">
        <v>0.1</v>
      </c>
      <c r="E237" s="45">
        <v>0</v>
      </c>
      <c r="F237" s="45">
        <v>0</v>
      </c>
      <c r="G237" s="45">
        <v>0.5</v>
      </c>
      <c r="H237" s="45">
        <v>0.2</v>
      </c>
      <c r="I237" s="45">
        <v>0</v>
      </c>
      <c r="J237" s="45">
        <v>0</v>
      </c>
      <c r="K237" s="45">
        <v>0</v>
      </c>
      <c r="L237" s="45">
        <v>0.3</v>
      </c>
      <c r="M237" s="45">
        <v>2.2000000000000002</v>
      </c>
      <c r="N237" s="45">
        <v>0</v>
      </c>
      <c r="O237" s="45">
        <v>0</v>
      </c>
      <c r="P237" s="43">
        <v>0.3</v>
      </c>
    </row>
    <row r="238" spans="1:16">
      <c r="A238" s="37">
        <v>237</v>
      </c>
      <c r="B238" s="46" t="s">
        <v>509</v>
      </c>
      <c r="C238" s="42">
        <v>13</v>
      </c>
      <c r="D238" s="42">
        <v>10.1</v>
      </c>
      <c r="E238" s="42">
        <v>5.5</v>
      </c>
      <c r="F238" s="42">
        <v>8.3000000000000007</v>
      </c>
      <c r="G238" s="42">
        <v>9.3000000000000007</v>
      </c>
      <c r="H238" s="42">
        <v>9.4</v>
      </c>
      <c r="I238" s="42">
        <v>9</v>
      </c>
      <c r="J238" s="42">
        <v>7.3</v>
      </c>
      <c r="K238" s="42">
        <v>7.5</v>
      </c>
      <c r="L238" s="42">
        <v>6.6</v>
      </c>
      <c r="M238" s="42">
        <v>15.1</v>
      </c>
      <c r="N238" s="42">
        <v>9.9</v>
      </c>
      <c r="O238" s="42">
        <v>0.6</v>
      </c>
      <c r="P238" s="43">
        <v>9.6999999999999993</v>
      </c>
    </row>
    <row r="239" spans="1:16">
      <c r="A239" s="37">
        <v>238</v>
      </c>
      <c r="B239" s="44" t="s">
        <v>510</v>
      </c>
      <c r="C239" s="45">
        <v>5.7</v>
      </c>
      <c r="D239" s="45">
        <v>6.5</v>
      </c>
      <c r="E239" s="45">
        <v>3.7</v>
      </c>
      <c r="F239" s="45">
        <v>4.2</v>
      </c>
      <c r="G239" s="45">
        <v>3.3</v>
      </c>
      <c r="H239" s="45">
        <v>1.3</v>
      </c>
      <c r="I239" s="45">
        <v>2</v>
      </c>
      <c r="J239" s="45">
        <v>1</v>
      </c>
      <c r="K239" s="45">
        <v>1.8</v>
      </c>
      <c r="L239" s="45">
        <v>1.1000000000000001</v>
      </c>
      <c r="M239" s="45">
        <v>12.2</v>
      </c>
      <c r="N239" s="45">
        <v>6.3</v>
      </c>
      <c r="O239" s="45">
        <v>0</v>
      </c>
      <c r="P239" s="43">
        <v>3.4</v>
      </c>
    </row>
    <row r="240" spans="1:16">
      <c r="A240" s="37">
        <v>239</v>
      </c>
      <c r="B240" s="46" t="s">
        <v>511</v>
      </c>
      <c r="C240" s="42">
        <v>1.3</v>
      </c>
      <c r="D240" s="42">
        <v>1.5</v>
      </c>
      <c r="E240" s="42">
        <v>1.9</v>
      </c>
      <c r="F240" s="42">
        <v>1.2</v>
      </c>
      <c r="G240" s="42">
        <v>1.7</v>
      </c>
      <c r="H240" s="42">
        <v>1.9</v>
      </c>
      <c r="I240" s="42">
        <v>1.1000000000000001</v>
      </c>
      <c r="J240" s="42">
        <v>0.7</v>
      </c>
      <c r="K240" s="42">
        <v>0.8</v>
      </c>
      <c r="L240" s="42">
        <v>1.3</v>
      </c>
      <c r="M240" s="42">
        <v>1.6</v>
      </c>
      <c r="N240" s="42">
        <v>1.8</v>
      </c>
      <c r="O240" s="42">
        <v>0</v>
      </c>
      <c r="P240" s="43">
        <v>1.6</v>
      </c>
    </row>
    <row r="241" spans="1:16" ht="33.75">
      <c r="A241" s="37">
        <v>240</v>
      </c>
      <c r="B241" s="54" t="s">
        <v>512</v>
      </c>
      <c r="C241" s="45">
        <v>25.5</v>
      </c>
      <c r="D241" s="45">
        <v>23</v>
      </c>
      <c r="E241" s="45">
        <v>18.5</v>
      </c>
      <c r="F241" s="45">
        <v>17.3</v>
      </c>
      <c r="G241" s="45">
        <v>20.3</v>
      </c>
      <c r="H241" s="45">
        <v>13.4</v>
      </c>
      <c r="I241" s="45">
        <v>15.3</v>
      </c>
      <c r="J241" s="45">
        <v>19.100000000000001</v>
      </c>
      <c r="K241" s="45">
        <v>15.1</v>
      </c>
      <c r="L241" s="45">
        <v>18.600000000000001</v>
      </c>
      <c r="M241" s="45">
        <v>28.9</v>
      </c>
      <c r="N241" s="45">
        <v>22.2</v>
      </c>
      <c r="O241" s="45">
        <v>3.9</v>
      </c>
      <c r="P241" s="43">
        <v>19.3</v>
      </c>
    </row>
    <row r="242" spans="1:16">
      <c r="A242" s="37">
        <v>241</v>
      </c>
      <c r="B242" s="56" t="s">
        <v>513</v>
      </c>
      <c r="C242" s="57"/>
      <c r="D242" s="57"/>
      <c r="E242" s="57"/>
      <c r="F242" s="57"/>
      <c r="G242" s="57"/>
      <c r="H242" s="57"/>
      <c r="I242" s="57"/>
      <c r="J242" s="57"/>
      <c r="K242" s="57"/>
      <c r="L242" s="57"/>
      <c r="M242" s="57"/>
      <c r="N242" s="57"/>
      <c r="O242" s="57"/>
      <c r="P242" s="58"/>
    </row>
    <row r="243" spans="1:16" ht="33.75">
      <c r="A243" s="37">
        <v>242</v>
      </c>
      <c r="B243" s="40" t="s">
        <v>514</v>
      </c>
      <c r="C243" s="42">
        <v>66.8</v>
      </c>
      <c r="D243" s="42">
        <v>64.900000000000006</v>
      </c>
      <c r="E243" s="42">
        <v>67.2</v>
      </c>
      <c r="F243" s="42">
        <v>65.2</v>
      </c>
      <c r="G243" s="42">
        <v>62.8</v>
      </c>
      <c r="H243" s="42">
        <v>57.5</v>
      </c>
      <c r="I243" s="42">
        <v>76.2</v>
      </c>
      <c r="J243" s="42">
        <v>77.3</v>
      </c>
      <c r="K243" s="42">
        <v>74.900000000000006</v>
      </c>
      <c r="L243" s="42">
        <v>69.099999999999994</v>
      </c>
      <c r="M243" s="42">
        <v>70.2</v>
      </c>
      <c r="N243" s="42">
        <v>60.2</v>
      </c>
      <c r="O243" s="42">
        <v>40.5</v>
      </c>
      <c r="P243" s="43">
        <v>63.4</v>
      </c>
    </row>
    <row r="244" spans="1:16">
      <c r="A244" s="37">
        <v>243</v>
      </c>
      <c r="B244" s="44" t="s">
        <v>515</v>
      </c>
      <c r="C244" s="45">
        <v>34.1</v>
      </c>
      <c r="D244" s="45">
        <v>30.6</v>
      </c>
      <c r="E244" s="45">
        <v>31.8</v>
      </c>
      <c r="F244" s="45">
        <v>27.8</v>
      </c>
      <c r="G244" s="45">
        <v>31</v>
      </c>
      <c r="H244" s="45">
        <v>31.1</v>
      </c>
      <c r="I244" s="45">
        <v>37.9</v>
      </c>
      <c r="J244" s="45">
        <v>46.2</v>
      </c>
      <c r="K244" s="45">
        <v>38.9</v>
      </c>
      <c r="L244" s="45">
        <v>34.9</v>
      </c>
      <c r="M244" s="45">
        <v>25.4</v>
      </c>
      <c r="N244" s="45">
        <v>17.600000000000001</v>
      </c>
      <c r="O244" s="45">
        <v>8.9</v>
      </c>
      <c r="P244" s="43">
        <v>31.9</v>
      </c>
    </row>
    <row r="245" spans="1:16">
      <c r="A245" s="37">
        <v>244</v>
      </c>
      <c r="B245" s="46" t="s">
        <v>516</v>
      </c>
      <c r="C245" s="42">
        <v>50.7</v>
      </c>
      <c r="D245" s="42">
        <v>48.3</v>
      </c>
      <c r="E245" s="42">
        <v>51.2</v>
      </c>
      <c r="F245" s="42">
        <v>49.3</v>
      </c>
      <c r="G245" s="42">
        <v>42.2</v>
      </c>
      <c r="H245" s="42">
        <v>34</v>
      </c>
      <c r="I245" s="42">
        <v>51.9</v>
      </c>
      <c r="J245" s="42">
        <v>52.3</v>
      </c>
      <c r="K245" s="42">
        <v>55.2</v>
      </c>
      <c r="L245" s="42">
        <v>50</v>
      </c>
      <c r="M245" s="42">
        <v>60</v>
      </c>
      <c r="N245" s="42">
        <v>51.2</v>
      </c>
      <c r="O245" s="42">
        <v>32.9</v>
      </c>
      <c r="P245" s="43">
        <v>43.3</v>
      </c>
    </row>
    <row r="246" spans="1:16">
      <c r="A246" s="37">
        <v>245</v>
      </c>
      <c r="B246" s="44" t="s">
        <v>517</v>
      </c>
      <c r="C246" s="45">
        <v>3.3</v>
      </c>
      <c r="D246" s="45">
        <v>4.5</v>
      </c>
      <c r="E246" s="45">
        <v>3</v>
      </c>
      <c r="F246" s="45">
        <v>2.2000000000000002</v>
      </c>
      <c r="G246" s="45">
        <v>1.8</v>
      </c>
      <c r="H246" s="45">
        <v>2.5</v>
      </c>
      <c r="I246" s="45">
        <v>2.1</v>
      </c>
      <c r="J246" s="45">
        <v>2.2999999999999998</v>
      </c>
      <c r="K246" s="45">
        <v>7.9</v>
      </c>
      <c r="L246" s="45">
        <v>1.6</v>
      </c>
      <c r="M246" s="45">
        <v>2.7</v>
      </c>
      <c r="N246" s="45">
        <v>0.5</v>
      </c>
      <c r="O246" s="45">
        <v>2</v>
      </c>
      <c r="P246" s="43">
        <v>2.6</v>
      </c>
    </row>
    <row r="247" spans="1:16">
      <c r="A247" s="37">
        <v>246</v>
      </c>
      <c r="B247" s="46" t="s">
        <v>233</v>
      </c>
      <c r="C247" s="42">
        <v>1.1000000000000001</v>
      </c>
      <c r="D247" s="42">
        <v>1.2</v>
      </c>
      <c r="E247" s="42">
        <v>2.5</v>
      </c>
      <c r="F247" s="42">
        <v>1.5</v>
      </c>
      <c r="G247" s="42">
        <v>2.1</v>
      </c>
      <c r="H247" s="42">
        <v>1.2</v>
      </c>
      <c r="I247" s="42">
        <v>4.2</v>
      </c>
      <c r="J247" s="42">
        <v>1.3</v>
      </c>
      <c r="K247" s="42">
        <v>0.9</v>
      </c>
      <c r="L247" s="42">
        <v>1</v>
      </c>
      <c r="M247" s="42">
        <v>5.2</v>
      </c>
      <c r="N247" s="42">
        <v>0.3</v>
      </c>
      <c r="O247" s="42">
        <v>0.3</v>
      </c>
      <c r="P247" s="43">
        <v>1.6</v>
      </c>
    </row>
    <row r="248" spans="1:16">
      <c r="A248" s="37">
        <v>247</v>
      </c>
      <c r="B248" s="44" t="s">
        <v>518</v>
      </c>
      <c r="C248" s="45">
        <v>2.9</v>
      </c>
      <c r="D248" s="45">
        <v>0.7</v>
      </c>
      <c r="E248" s="45">
        <v>0.7</v>
      </c>
      <c r="F248" s="45">
        <v>0.8</v>
      </c>
      <c r="G248" s="45">
        <v>1</v>
      </c>
      <c r="H248" s="45">
        <v>0.9</v>
      </c>
      <c r="I248" s="45">
        <v>1.6</v>
      </c>
      <c r="J248" s="45">
        <v>0.9</v>
      </c>
      <c r="K248" s="45">
        <v>1</v>
      </c>
      <c r="L248" s="45">
        <v>0.7</v>
      </c>
      <c r="M248" s="45">
        <v>0.6</v>
      </c>
      <c r="N248" s="45">
        <v>0</v>
      </c>
      <c r="O248" s="45">
        <v>0.3</v>
      </c>
      <c r="P248" s="43">
        <v>1.2</v>
      </c>
    </row>
    <row r="249" spans="1:16" ht="22.5">
      <c r="A249" s="37">
        <v>248</v>
      </c>
      <c r="B249" s="46" t="s">
        <v>541</v>
      </c>
      <c r="C249" s="42">
        <v>2.7</v>
      </c>
      <c r="D249" s="42">
        <v>4.3</v>
      </c>
      <c r="E249" s="42">
        <v>4.5999999999999996</v>
      </c>
      <c r="F249" s="42">
        <v>2.4</v>
      </c>
      <c r="G249" s="42">
        <v>3.3</v>
      </c>
      <c r="H249" s="42">
        <v>3.6</v>
      </c>
      <c r="I249" s="42">
        <v>3.5</v>
      </c>
      <c r="J249" s="42">
        <v>3.6</v>
      </c>
      <c r="K249" s="42">
        <v>5</v>
      </c>
      <c r="L249" s="42">
        <v>2.6</v>
      </c>
      <c r="M249" s="42">
        <v>3.5</v>
      </c>
      <c r="N249" s="42">
        <v>4.3</v>
      </c>
      <c r="O249" s="42">
        <v>1.1000000000000001</v>
      </c>
      <c r="P249" s="43">
        <v>3.4</v>
      </c>
    </row>
    <row r="250" spans="1:16">
      <c r="A250" s="37">
        <v>249</v>
      </c>
      <c r="B250" s="44" t="s">
        <v>519</v>
      </c>
      <c r="C250" s="45">
        <v>3.7</v>
      </c>
      <c r="D250" s="45">
        <v>4.2</v>
      </c>
      <c r="E250" s="45">
        <v>3.7</v>
      </c>
      <c r="F250" s="45">
        <v>7.1</v>
      </c>
      <c r="G250" s="45">
        <v>5.8</v>
      </c>
      <c r="H250" s="45">
        <v>2.9</v>
      </c>
      <c r="I250" s="45">
        <v>5.2</v>
      </c>
      <c r="J250" s="45">
        <v>4.0999999999999996</v>
      </c>
      <c r="K250" s="45">
        <v>5.7</v>
      </c>
      <c r="L250" s="45">
        <v>3.9</v>
      </c>
      <c r="M250" s="45">
        <v>5.7</v>
      </c>
      <c r="N250" s="45">
        <v>4.8</v>
      </c>
      <c r="O250" s="45">
        <v>1.9</v>
      </c>
      <c r="P250" s="43">
        <v>4.5</v>
      </c>
    </row>
    <row r="251" spans="1:16">
      <c r="A251" s="37">
        <v>250</v>
      </c>
      <c r="B251" s="46" t="s">
        <v>520</v>
      </c>
      <c r="C251" s="42">
        <v>2</v>
      </c>
      <c r="D251" s="42">
        <v>6.3</v>
      </c>
      <c r="E251" s="42">
        <v>5.4</v>
      </c>
      <c r="F251" s="42">
        <v>5.6</v>
      </c>
      <c r="G251" s="42">
        <v>2.8</v>
      </c>
      <c r="H251" s="42">
        <v>1.5</v>
      </c>
      <c r="I251" s="42">
        <v>0.8</v>
      </c>
      <c r="J251" s="42">
        <v>1.3</v>
      </c>
      <c r="K251" s="42">
        <v>9.1</v>
      </c>
      <c r="L251" s="42">
        <v>0.9</v>
      </c>
      <c r="M251" s="42">
        <v>0.1</v>
      </c>
      <c r="N251" s="42">
        <v>0.1</v>
      </c>
      <c r="O251" s="42">
        <v>0</v>
      </c>
      <c r="P251" s="43">
        <v>2.8</v>
      </c>
    </row>
    <row r="252" spans="1:16">
      <c r="A252" s="37">
        <v>251</v>
      </c>
      <c r="B252" s="44" t="s">
        <v>521</v>
      </c>
      <c r="C252" s="45">
        <v>2.9</v>
      </c>
      <c r="D252" s="45">
        <v>3.7</v>
      </c>
      <c r="E252" s="45">
        <v>2.7</v>
      </c>
      <c r="F252" s="45">
        <v>1.1000000000000001</v>
      </c>
      <c r="G252" s="45">
        <v>2.1</v>
      </c>
      <c r="H252" s="45">
        <v>1</v>
      </c>
      <c r="I252" s="45">
        <v>1.9</v>
      </c>
      <c r="J252" s="45">
        <v>1.8</v>
      </c>
      <c r="K252" s="45">
        <v>1.8</v>
      </c>
      <c r="L252" s="45">
        <v>0.7</v>
      </c>
      <c r="M252" s="45">
        <v>1</v>
      </c>
      <c r="N252" s="45">
        <v>0</v>
      </c>
      <c r="O252" s="45">
        <v>0</v>
      </c>
      <c r="P252" s="43">
        <v>2.1</v>
      </c>
    </row>
    <row r="253" spans="1:16">
      <c r="A253" s="37">
        <v>252</v>
      </c>
      <c r="B253" s="46" t="s">
        <v>522</v>
      </c>
      <c r="C253" s="42">
        <v>4.2</v>
      </c>
      <c r="D253" s="42">
        <v>7.3</v>
      </c>
      <c r="E253" s="42">
        <v>5.4</v>
      </c>
      <c r="F253" s="42">
        <v>5.0999999999999996</v>
      </c>
      <c r="G253" s="42">
        <v>2.6</v>
      </c>
      <c r="H253" s="42">
        <v>2</v>
      </c>
      <c r="I253" s="42">
        <v>2.2999999999999998</v>
      </c>
      <c r="J253" s="42">
        <v>3.5</v>
      </c>
      <c r="K253" s="42">
        <v>7.3</v>
      </c>
      <c r="L253" s="42">
        <v>4.5</v>
      </c>
      <c r="M253" s="42">
        <v>5.2</v>
      </c>
      <c r="N253" s="42">
        <v>0.9</v>
      </c>
      <c r="O253" s="42">
        <v>0</v>
      </c>
      <c r="P253" s="43">
        <v>3.4</v>
      </c>
    </row>
    <row r="254" spans="1:16">
      <c r="A254" s="37">
        <v>253</v>
      </c>
      <c r="B254" s="44" t="s">
        <v>523</v>
      </c>
      <c r="C254" s="45">
        <v>1.1000000000000001</v>
      </c>
      <c r="D254" s="45">
        <v>1.3</v>
      </c>
      <c r="E254" s="45">
        <v>2.1</v>
      </c>
      <c r="F254" s="45">
        <v>1.7</v>
      </c>
      <c r="G254" s="45">
        <v>1.6</v>
      </c>
      <c r="H254" s="45">
        <v>0.4</v>
      </c>
      <c r="I254" s="45">
        <v>0.2</v>
      </c>
      <c r="J254" s="45">
        <v>0</v>
      </c>
      <c r="K254" s="45">
        <v>5.3</v>
      </c>
      <c r="L254" s="45">
        <v>0.2</v>
      </c>
      <c r="M254" s="45">
        <v>0.3</v>
      </c>
      <c r="N254" s="45">
        <v>0</v>
      </c>
      <c r="O254" s="45">
        <v>0</v>
      </c>
      <c r="P254" s="43">
        <v>1.2</v>
      </c>
    </row>
    <row r="255" spans="1:16">
      <c r="A255" s="37">
        <v>254</v>
      </c>
      <c r="B255" s="46" t="s">
        <v>524</v>
      </c>
      <c r="C255" s="42">
        <v>3.8</v>
      </c>
      <c r="D255" s="42">
        <v>3</v>
      </c>
      <c r="E255" s="42">
        <v>3.7</v>
      </c>
      <c r="F255" s="42">
        <v>4.2</v>
      </c>
      <c r="G255" s="42">
        <v>2.6</v>
      </c>
      <c r="H255" s="42">
        <v>2.4</v>
      </c>
      <c r="I255" s="42">
        <v>1.9</v>
      </c>
      <c r="J255" s="42">
        <v>1.9</v>
      </c>
      <c r="K255" s="42">
        <v>6.7</v>
      </c>
      <c r="L255" s="42">
        <v>2.7</v>
      </c>
      <c r="M255" s="42">
        <v>3.6</v>
      </c>
      <c r="N255" s="42">
        <v>0.3</v>
      </c>
      <c r="O255" s="42">
        <v>0.6</v>
      </c>
      <c r="P255" s="43">
        <v>2.8</v>
      </c>
    </row>
    <row r="256" spans="1:16" ht="22.5">
      <c r="A256" s="37">
        <v>255</v>
      </c>
      <c r="B256" s="44" t="s">
        <v>542</v>
      </c>
      <c r="C256" s="45">
        <v>47.4</v>
      </c>
      <c r="D256" s="45">
        <v>43.1</v>
      </c>
      <c r="E256" s="45">
        <v>42.3</v>
      </c>
      <c r="F256" s="45">
        <v>44.8</v>
      </c>
      <c r="G256" s="45">
        <v>43.8</v>
      </c>
      <c r="H256" s="45">
        <v>36.5</v>
      </c>
      <c r="I256" s="45">
        <v>57.8</v>
      </c>
      <c r="J256" s="45">
        <v>51.4</v>
      </c>
      <c r="K256" s="45">
        <v>51.2</v>
      </c>
      <c r="L256" s="45">
        <v>45.8</v>
      </c>
      <c r="M256" s="45">
        <v>52.2</v>
      </c>
      <c r="N256" s="45">
        <v>38.4</v>
      </c>
      <c r="O256" s="45">
        <v>23.8</v>
      </c>
      <c r="P256" s="43">
        <v>43</v>
      </c>
    </row>
    <row r="257" spans="1:16" ht="33.75">
      <c r="A257" s="37">
        <v>256</v>
      </c>
      <c r="B257" s="46" t="s">
        <v>525</v>
      </c>
      <c r="C257" s="42">
        <v>14</v>
      </c>
      <c r="D257" s="42">
        <v>12.9</v>
      </c>
      <c r="E257" s="42">
        <v>9.6999999999999993</v>
      </c>
      <c r="F257" s="42">
        <v>12.2</v>
      </c>
      <c r="G257" s="42">
        <v>13.7</v>
      </c>
      <c r="H257" s="42">
        <v>6.9</v>
      </c>
      <c r="I257" s="42">
        <v>12.7</v>
      </c>
      <c r="J257" s="42">
        <v>22.3</v>
      </c>
      <c r="K257" s="42">
        <v>11.9</v>
      </c>
      <c r="L257" s="42">
        <v>18.2</v>
      </c>
      <c r="M257" s="42">
        <v>8.3000000000000007</v>
      </c>
      <c r="N257" s="42">
        <v>10.9</v>
      </c>
      <c r="O257" s="42">
        <v>9.4</v>
      </c>
      <c r="P257" s="43">
        <v>12.1</v>
      </c>
    </row>
    <row r="258" spans="1:16" ht="33.75">
      <c r="A258" s="37">
        <v>257</v>
      </c>
      <c r="B258" s="44" t="s">
        <v>526</v>
      </c>
      <c r="C258" s="45">
        <v>4.8</v>
      </c>
      <c r="D258" s="45">
        <v>4.4000000000000004</v>
      </c>
      <c r="E258" s="45">
        <v>3.4</v>
      </c>
      <c r="F258" s="45">
        <v>3</v>
      </c>
      <c r="G258" s="45">
        <v>3.7</v>
      </c>
      <c r="H258" s="45">
        <v>3.1</v>
      </c>
      <c r="I258" s="45">
        <v>2.8</v>
      </c>
      <c r="J258" s="45">
        <v>3.1</v>
      </c>
      <c r="K258" s="45">
        <v>6.7</v>
      </c>
      <c r="L258" s="45">
        <v>6.2</v>
      </c>
      <c r="M258" s="45">
        <v>6</v>
      </c>
      <c r="N258" s="45">
        <v>3</v>
      </c>
      <c r="O258" s="45">
        <v>3.8</v>
      </c>
      <c r="P258" s="43">
        <v>3.8</v>
      </c>
    </row>
    <row r="259" spans="1:16" ht="22.5">
      <c r="A259" s="37">
        <v>258</v>
      </c>
      <c r="B259" s="46" t="s">
        <v>527</v>
      </c>
      <c r="C259" s="42">
        <v>11</v>
      </c>
      <c r="D259" s="42">
        <v>10.9</v>
      </c>
      <c r="E259" s="42">
        <v>9.4</v>
      </c>
      <c r="F259" s="42">
        <v>8.1</v>
      </c>
      <c r="G259" s="42">
        <v>8.5</v>
      </c>
      <c r="H259" s="42">
        <v>4.9000000000000004</v>
      </c>
      <c r="I259" s="42">
        <v>7.6</v>
      </c>
      <c r="J259" s="42">
        <v>11.8</v>
      </c>
      <c r="K259" s="42">
        <v>12.1</v>
      </c>
      <c r="L259" s="42">
        <v>4</v>
      </c>
      <c r="M259" s="42">
        <v>11.9</v>
      </c>
      <c r="N259" s="42">
        <v>13.2</v>
      </c>
      <c r="O259" s="42">
        <v>7.1</v>
      </c>
      <c r="P259" s="43">
        <v>8.3000000000000007</v>
      </c>
    </row>
    <row r="260" spans="1:16" ht="22.5">
      <c r="A260" s="37">
        <v>259</v>
      </c>
      <c r="B260" s="44" t="s">
        <v>528</v>
      </c>
      <c r="C260" s="45">
        <v>25.7</v>
      </c>
      <c r="D260" s="45">
        <v>22.2</v>
      </c>
      <c r="E260" s="45">
        <v>21.9</v>
      </c>
      <c r="F260" s="45">
        <v>24</v>
      </c>
      <c r="G260" s="45">
        <v>25.4</v>
      </c>
      <c r="H260" s="45">
        <v>18.2</v>
      </c>
      <c r="I260" s="45">
        <v>33.700000000000003</v>
      </c>
      <c r="J260" s="45">
        <v>29.6</v>
      </c>
      <c r="K260" s="45">
        <v>24.6</v>
      </c>
      <c r="L260" s="45">
        <v>21.1</v>
      </c>
      <c r="M260" s="45">
        <v>29.3</v>
      </c>
      <c r="N260" s="45">
        <v>22.7</v>
      </c>
      <c r="O260" s="45">
        <v>9</v>
      </c>
      <c r="P260" s="43">
        <v>23.5</v>
      </c>
    </row>
    <row r="261" spans="1:16" ht="22.5">
      <c r="A261" s="37">
        <v>260</v>
      </c>
      <c r="B261" s="46" t="s">
        <v>529</v>
      </c>
      <c r="C261" s="42">
        <v>0.8</v>
      </c>
      <c r="D261" s="42">
        <v>0.8</v>
      </c>
      <c r="E261" s="42">
        <v>2</v>
      </c>
      <c r="F261" s="42">
        <v>2.2000000000000002</v>
      </c>
      <c r="G261" s="42">
        <v>1.3</v>
      </c>
      <c r="H261" s="42">
        <v>1.6</v>
      </c>
      <c r="I261" s="42">
        <v>4</v>
      </c>
      <c r="J261" s="42">
        <v>0.8</v>
      </c>
      <c r="K261" s="42">
        <v>0.4</v>
      </c>
      <c r="L261" s="42">
        <v>0.8</v>
      </c>
      <c r="M261" s="42">
        <v>5</v>
      </c>
      <c r="N261" s="42">
        <v>1.4</v>
      </c>
      <c r="O261" s="42">
        <v>0.1</v>
      </c>
      <c r="P261" s="43">
        <v>1.3</v>
      </c>
    </row>
    <row r="262" spans="1:16" ht="22.5">
      <c r="A262" s="37">
        <v>261</v>
      </c>
      <c r="B262" s="44" t="s">
        <v>530</v>
      </c>
      <c r="C262" s="45">
        <v>4.5999999999999996</v>
      </c>
      <c r="D262" s="45">
        <v>7.1</v>
      </c>
      <c r="E262" s="45">
        <v>5.0999999999999996</v>
      </c>
      <c r="F262" s="45">
        <v>5.6</v>
      </c>
      <c r="G262" s="45">
        <v>3.2</v>
      </c>
      <c r="H262" s="45">
        <v>2.8</v>
      </c>
      <c r="I262" s="45">
        <v>0.9</v>
      </c>
      <c r="J262" s="45">
        <v>3.9</v>
      </c>
      <c r="K262" s="45">
        <v>8.9</v>
      </c>
      <c r="L262" s="45">
        <v>1.5</v>
      </c>
      <c r="M262" s="45">
        <v>5.7</v>
      </c>
      <c r="N262" s="45">
        <v>0.4</v>
      </c>
      <c r="O262" s="45">
        <v>1.7</v>
      </c>
      <c r="P262" s="43">
        <v>3.8</v>
      </c>
    </row>
    <row r="263" spans="1:16">
      <c r="A263" s="37">
        <v>262</v>
      </c>
      <c r="B263" s="46" t="s">
        <v>531</v>
      </c>
      <c r="C263" s="42">
        <v>0.5</v>
      </c>
      <c r="D263" s="42">
        <v>0.7</v>
      </c>
      <c r="E263" s="42">
        <v>1</v>
      </c>
      <c r="F263" s="42">
        <v>0.5</v>
      </c>
      <c r="G263" s="42">
        <v>1.9</v>
      </c>
      <c r="H263" s="42">
        <v>0.5</v>
      </c>
      <c r="I263" s="42">
        <v>2.5</v>
      </c>
      <c r="J263" s="42">
        <v>0.4</v>
      </c>
      <c r="K263" s="42">
        <v>1.6</v>
      </c>
      <c r="L263" s="42">
        <v>0</v>
      </c>
      <c r="M263" s="42">
        <v>0</v>
      </c>
      <c r="N263" s="42">
        <v>0</v>
      </c>
      <c r="O263" s="42">
        <v>0</v>
      </c>
      <c r="P263" s="43">
        <v>1.1000000000000001</v>
      </c>
    </row>
    <row r="264" spans="1:16">
      <c r="A264" s="37">
        <v>263</v>
      </c>
      <c r="B264" s="44" t="s">
        <v>543</v>
      </c>
      <c r="C264" s="45">
        <v>8</v>
      </c>
      <c r="D264" s="45">
        <v>10</v>
      </c>
      <c r="E264" s="45">
        <v>10.4</v>
      </c>
      <c r="F264" s="45">
        <v>9.1</v>
      </c>
      <c r="G264" s="45">
        <v>7.4</v>
      </c>
      <c r="H264" s="45">
        <v>3.1</v>
      </c>
      <c r="I264" s="45">
        <v>5.7</v>
      </c>
      <c r="J264" s="45">
        <v>9</v>
      </c>
      <c r="K264" s="45">
        <v>15</v>
      </c>
      <c r="L264" s="45">
        <v>5.0999999999999996</v>
      </c>
      <c r="M264" s="45">
        <v>6.2</v>
      </c>
      <c r="N264" s="45">
        <v>1.5</v>
      </c>
      <c r="O264" s="45">
        <v>0</v>
      </c>
      <c r="P264" s="43">
        <v>6.9</v>
      </c>
    </row>
    <row r="265" spans="1:16">
      <c r="A265" s="37">
        <v>264</v>
      </c>
      <c r="B265" s="46" t="s">
        <v>532</v>
      </c>
      <c r="C265" s="42">
        <v>2</v>
      </c>
      <c r="D265" s="42">
        <v>2.5</v>
      </c>
      <c r="E265" s="42">
        <v>0.8</v>
      </c>
      <c r="F265" s="42">
        <v>0.3</v>
      </c>
      <c r="G265" s="42">
        <v>1.1000000000000001</v>
      </c>
      <c r="H265" s="42">
        <v>0.8</v>
      </c>
      <c r="I265" s="42">
        <v>1.6</v>
      </c>
      <c r="J265" s="42">
        <v>1.6</v>
      </c>
      <c r="K265" s="42">
        <v>1.2</v>
      </c>
      <c r="L265" s="42">
        <v>0.4</v>
      </c>
      <c r="M265" s="42">
        <v>0.2</v>
      </c>
      <c r="N265" s="42">
        <v>0.2</v>
      </c>
      <c r="O265" s="42">
        <v>0</v>
      </c>
      <c r="P265" s="43">
        <v>1.3</v>
      </c>
    </row>
    <row r="266" spans="1:16">
      <c r="A266" s="37">
        <v>265</v>
      </c>
      <c r="B266" s="44" t="s">
        <v>533</v>
      </c>
      <c r="C266" s="45">
        <v>6</v>
      </c>
      <c r="D266" s="45">
        <v>5.3</v>
      </c>
      <c r="E266" s="45">
        <v>5.4</v>
      </c>
      <c r="F266" s="45">
        <v>2.8</v>
      </c>
      <c r="G266" s="45">
        <v>4.7</v>
      </c>
      <c r="H266" s="45">
        <v>3.6</v>
      </c>
      <c r="I266" s="45">
        <v>2.8</v>
      </c>
      <c r="J266" s="45">
        <v>3.1</v>
      </c>
      <c r="K266" s="45">
        <v>2</v>
      </c>
      <c r="L266" s="45">
        <v>2.7</v>
      </c>
      <c r="M266" s="45">
        <v>3.9</v>
      </c>
      <c r="N266" s="45">
        <v>2.8</v>
      </c>
      <c r="O266" s="45">
        <v>0.1</v>
      </c>
      <c r="P266" s="43">
        <v>4.5</v>
      </c>
    </row>
    <row r="267" spans="1:16">
      <c r="A267" s="37">
        <v>266</v>
      </c>
      <c r="B267" s="46"/>
      <c r="C267" s="42" t="s">
        <v>601</v>
      </c>
      <c r="D267" s="42" t="s">
        <v>601</v>
      </c>
      <c r="E267" s="42" t="s">
        <v>601</v>
      </c>
      <c r="F267" s="42" t="s">
        <v>601</v>
      </c>
      <c r="G267" s="42" t="s">
        <v>601</v>
      </c>
      <c r="H267" s="42" t="s">
        <v>601</v>
      </c>
      <c r="I267" s="42" t="s">
        <v>601</v>
      </c>
      <c r="J267" s="42" t="s">
        <v>601</v>
      </c>
      <c r="K267" s="42" t="s">
        <v>601</v>
      </c>
      <c r="L267" s="42" t="s">
        <v>601</v>
      </c>
      <c r="M267" s="42" t="s">
        <v>601</v>
      </c>
      <c r="N267" s="42" t="s">
        <v>601</v>
      </c>
      <c r="O267" s="42" t="s">
        <v>601</v>
      </c>
      <c r="P267" s="43" t="s">
        <v>601</v>
      </c>
    </row>
    <row r="268" spans="1:16">
      <c r="B268" t="s">
        <v>572</v>
      </c>
    </row>
  </sheetData>
  <sheetProtection sheet="1" objects="1" scenarios="1"/>
  <mergeCells count="1">
    <mergeCell ref="B1:P1"/>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Tool_A</vt:lpstr>
      <vt:lpstr>Outil_A</vt:lpstr>
      <vt:lpstr>Values-Valeurs</vt:lpstr>
      <vt:lpstr>Variables</vt:lpstr>
      <vt:lpstr>Tool_B</vt:lpstr>
      <vt:lpstr>Outil_B</vt:lpstr>
      <vt:lpstr>Table 6</vt:lpstr>
      <vt:lpstr>Tableau 6</vt:lpstr>
      <vt:lpstr>PTs</vt:lpstr>
      <vt:lpstr>List</vt:lpstr>
      <vt:lpstr>Liste</vt:lpstr>
      <vt:lpstr>Outil_A!Print_Area</vt:lpstr>
      <vt:lpstr>'Table 6'!Print_Area</vt:lpstr>
      <vt:lpstr>'Tableau 6'!Print_Area</vt:lpstr>
      <vt:lpstr>Tool_A!Print_Area</vt:lpstr>
      <vt:lpstr>Outil_A!Print_Titles</vt:lpstr>
      <vt:lpstr>'Table 6'!Print_Titles</vt:lpstr>
      <vt:lpstr>'Tableau 6'!Print_Titles</vt:lpstr>
      <vt:lpstr>Tool_A!Print_Titles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Shiona Glass-Kaastra</dc:creator>
  <cp:lastModifiedBy>Christine Gardhouse</cp:lastModifiedBy>
  <dcterms:created xsi:type="dcterms:W3CDTF">2015-09-23T13:24:36Z</dcterms:created>
  <dcterms:modified xsi:type="dcterms:W3CDTF">2016-11-30T17:40:30Z</dcterms:modified>
</cp:coreProperties>
</file>